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8CF6E27-A0D2-49A4-9742-8F43D09E4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ES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PRICES!$A$1:$S$79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5" i="1" l="1"/>
  <c r="I185" i="1"/>
  <c r="J185" i="1" s="1"/>
  <c r="K185" i="1" s="1"/>
  <c r="L185" i="1" s="1"/>
  <c r="H175" i="1"/>
  <c r="I175" i="1"/>
  <c r="J175" i="1" s="1"/>
  <c r="K175" i="1" s="1"/>
  <c r="L175" i="1" s="1"/>
  <c r="H205" i="1"/>
  <c r="I205" i="1"/>
  <c r="J205" i="1" s="1"/>
  <c r="K205" i="1" s="1"/>
  <c r="L205" i="1" s="1"/>
  <c r="H190" i="1"/>
  <c r="I190" i="1"/>
  <c r="J190" i="1" s="1"/>
  <c r="K190" i="1" s="1"/>
  <c r="L190" i="1" s="1"/>
  <c r="H188" i="1"/>
  <c r="I188" i="1"/>
  <c r="J188" i="1" s="1"/>
  <c r="K188" i="1" s="1"/>
  <c r="L188" i="1" s="1"/>
  <c r="H199" i="1"/>
  <c r="I199" i="1"/>
  <c r="J199" i="1" s="1"/>
  <c r="K199" i="1" s="1"/>
  <c r="L199" i="1" s="1"/>
  <c r="H194" i="1"/>
  <c r="I194" i="1"/>
  <c r="J194" i="1" s="1"/>
  <c r="K194" i="1" s="1"/>
  <c r="L194" i="1" s="1"/>
  <c r="H193" i="1"/>
  <c r="I193" i="1"/>
  <c r="J193" i="1" s="1"/>
  <c r="K193" i="1" s="1"/>
  <c r="L193" i="1" s="1"/>
  <c r="H196" i="1"/>
  <c r="I196" i="1"/>
  <c r="J196" i="1" s="1"/>
  <c r="K196" i="1" s="1"/>
  <c r="L196" i="1" s="1"/>
  <c r="H202" i="1"/>
  <c r="I202" i="1"/>
  <c r="J202" i="1" s="1"/>
  <c r="K202" i="1" s="1"/>
  <c r="L202" i="1" s="1"/>
  <c r="H192" i="1"/>
  <c r="I192" i="1"/>
  <c r="J192" i="1" s="1"/>
  <c r="K192" i="1" s="1"/>
  <c r="L192" i="1" s="1"/>
  <c r="H189" i="1"/>
  <c r="I189" i="1"/>
  <c r="J189" i="1" s="1"/>
  <c r="K189" i="1" s="1"/>
  <c r="L189" i="1" s="1"/>
  <c r="H195" i="1"/>
  <c r="I195" i="1"/>
  <c r="J195" i="1" s="1"/>
  <c r="K195" i="1" s="1"/>
  <c r="L195" i="1" s="1"/>
  <c r="H191" i="1"/>
  <c r="I191" i="1"/>
  <c r="J191" i="1" s="1"/>
  <c r="K191" i="1" s="1"/>
  <c r="L191" i="1" s="1"/>
  <c r="H198" i="1"/>
  <c r="I198" i="1"/>
  <c r="J198" i="1" s="1"/>
  <c r="K198" i="1" s="1"/>
  <c r="L198" i="1" s="1"/>
  <c r="H200" i="1"/>
  <c r="I200" i="1"/>
  <c r="J200" i="1" s="1"/>
  <c r="K200" i="1" s="1"/>
  <c r="L200" i="1" s="1"/>
  <c r="H201" i="1"/>
  <c r="I201" i="1"/>
  <c r="J201" i="1" s="1"/>
  <c r="K201" i="1" s="1"/>
  <c r="L201" i="1" s="1"/>
  <c r="H204" i="1"/>
  <c r="I204" i="1"/>
  <c r="J204" i="1"/>
  <c r="K204" i="1" s="1"/>
  <c r="L204" i="1" s="1"/>
  <c r="H197" i="1"/>
  <c r="I197" i="1"/>
  <c r="J197" i="1" s="1"/>
  <c r="K197" i="1" s="1"/>
  <c r="L197" i="1" s="1"/>
  <c r="H203" i="1"/>
  <c r="I203" i="1"/>
  <c r="J203" i="1" s="1"/>
  <c r="K203" i="1" s="1"/>
  <c r="L203" i="1" s="1"/>
  <c r="H206" i="1"/>
  <c r="I206" i="1"/>
  <c r="J206" i="1" s="1"/>
  <c r="K206" i="1" s="1"/>
  <c r="L206" i="1" s="1"/>
  <c r="H210" i="1"/>
  <c r="I210" i="1"/>
  <c r="J210" i="1" s="1"/>
  <c r="K210" i="1" s="1"/>
  <c r="L210" i="1" s="1"/>
  <c r="H214" i="1"/>
  <c r="I214" i="1"/>
  <c r="J214" i="1" s="1"/>
  <c r="K214" i="1" s="1"/>
  <c r="L214" i="1" s="1"/>
  <c r="H208" i="1"/>
  <c r="I208" i="1"/>
  <c r="J208" i="1" s="1"/>
  <c r="K208" i="1" s="1"/>
  <c r="L208" i="1" s="1"/>
  <c r="H209" i="1"/>
  <c r="I209" i="1"/>
  <c r="J209" i="1" s="1"/>
  <c r="K209" i="1" s="1"/>
  <c r="L209" i="1" s="1"/>
  <c r="H212" i="1"/>
  <c r="I212" i="1"/>
  <c r="J212" i="1" s="1"/>
  <c r="K212" i="1" s="1"/>
  <c r="L212" i="1" s="1"/>
  <c r="H213" i="1"/>
  <c r="I213" i="1"/>
  <c r="J213" i="1" s="1"/>
  <c r="K213" i="1" s="1"/>
  <c r="L213" i="1" s="1"/>
  <c r="H207" i="1"/>
  <c r="I207" i="1"/>
  <c r="J207" i="1" s="1"/>
  <c r="K207" i="1" s="1"/>
  <c r="L207" i="1" s="1"/>
  <c r="H211" i="1"/>
  <c r="I211" i="1"/>
  <c r="J211" i="1" s="1"/>
  <c r="K211" i="1" s="1"/>
  <c r="L211" i="1" s="1"/>
  <c r="H221" i="1"/>
  <c r="I221" i="1"/>
  <c r="J221" i="1" s="1"/>
  <c r="K221" i="1" s="1"/>
  <c r="L221" i="1" s="1"/>
  <c r="H216" i="1"/>
  <c r="I216" i="1"/>
  <c r="J216" i="1" s="1"/>
  <c r="K216" i="1" s="1"/>
  <c r="L216" i="1" s="1"/>
  <c r="H217" i="1"/>
  <c r="I217" i="1"/>
  <c r="J217" i="1" s="1"/>
  <c r="K217" i="1" s="1"/>
  <c r="L217" i="1" s="1"/>
  <c r="H224" i="1"/>
  <c r="I224" i="1"/>
  <c r="J224" i="1" s="1"/>
  <c r="K224" i="1" s="1"/>
  <c r="L224" i="1" s="1"/>
  <c r="H215" i="1"/>
  <c r="I215" i="1"/>
  <c r="J215" i="1" s="1"/>
  <c r="K215" i="1" s="1"/>
  <c r="L215" i="1" s="1"/>
  <c r="H219" i="1"/>
  <c r="I219" i="1"/>
  <c r="J219" i="1" s="1"/>
  <c r="K219" i="1" s="1"/>
  <c r="L219" i="1" s="1"/>
  <c r="H222" i="1"/>
  <c r="I222" i="1"/>
  <c r="J222" i="1" s="1"/>
  <c r="K222" i="1" s="1"/>
  <c r="L222" i="1" s="1"/>
  <c r="H218" i="1"/>
  <c r="I218" i="1"/>
  <c r="J218" i="1" s="1"/>
  <c r="K218" i="1" s="1"/>
  <c r="L218" i="1" s="1"/>
  <c r="H223" i="1"/>
  <c r="I223" i="1"/>
  <c r="J223" i="1" s="1"/>
  <c r="K223" i="1" s="1"/>
  <c r="L223" i="1" s="1"/>
  <c r="H220" i="1"/>
  <c r="I220" i="1"/>
  <c r="J220" i="1" s="1"/>
  <c r="K220" i="1" s="1"/>
  <c r="L220" i="1"/>
  <c r="H225" i="1"/>
  <c r="I225" i="1"/>
  <c r="J225" i="1" s="1"/>
  <c r="K225" i="1" s="1"/>
  <c r="L225" i="1" s="1"/>
  <c r="H169" i="1"/>
  <c r="I169" i="1"/>
  <c r="J169" i="1" s="1"/>
  <c r="K169" i="1" s="1"/>
  <c r="L169" i="1" s="1"/>
  <c r="H163" i="1"/>
  <c r="I163" i="1"/>
  <c r="J163" i="1" s="1"/>
  <c r="K163" i="1" s="1"/>
  <c r="L163" i="1" s="1"/>
  <c r="H162" i="1"/>
  <c r="I162" i="1"/>
  <c r="J162" i="1" s="1"/>
  <c r="K162" i="1" s="1"/>
  <c r="L162" i="1" s="1"/>
  <c r="H160" i="1"/>
  <c r="I160" i="1"/>
  <c r="J160" i="1" s="1"/>
  <c r="K160" i="1" s="1"/>
  <c r="L160" i="1" s="1"/>
  <c r="H161" i="1"/>
  <c r="I161" i="1"/>
  <c r="J161" i="1" s="1"/>
  <c r="K161" i="1" s="1"/>
  <c r="L161" i="1" s="1"/>
  <c r="H165" i="1"/>
  <c r="I165" i="1"/>
  <c r="J165" i="1" s="1"/>
  <c r="K165" i="1" s="1"/>
  <c r="L165" i="1" s="1"/>
  <c r="H157" i="1"/>
  <c r="I157" i="1"/>
  <c r="J157" i="1" s="1"/>
  <c r="K157" i="1" s="1"/>
  <c r="L157" i="1" s="1"/>
  <c r="H180" i="1"/>
  <c r="I180" i="1"/>
  <c r="J180" i="1" s="1"/>
  <c r="K180" i="1" s="1"/>
  <c r="L180" i="1" s="1"/>
  <c r="H177" i="1"/>
  <c r="I177" i="1"/>
  <c r="J177" i="1" s="1"/>
  <c r="K177" i="1" s="1"/>
  <c r="L177" i="1" s="1"/>
  <c r="H176" i="1"/>
  <c r="I176" i="1"/>
  <c r="J176" i="1" s="1"/>
  <c r="K176" i="1" s="1"/>
  <c r="L176" i="1" s="1"/>
  <c r="H182" i="1"/>
  <c r="I182" i="1"/>
  <c r="J182" i="1" s="1"/>
  <c r="K182" i="1" s="1"/>
  <c r="L182" i="1" s="1"/>
  <c r="H178" i="1"/>
  <c r="I178" i="1"/>
  <c r="J178" i="1" s="1"/>
  <c r="K178" i="1" s="1"/>
  <c r="L178" i="1" s="1"/>
  <c r="H183" i="1"/>
  <c r="I183" i="1"/>
  <c r="J183" i="1" s="1"/>
  <c r="K183" i="1" s="1"/>
  <c r="L183" i="1" s="1"/>
  <c r="H174" i="1"/>
  <c r="I174" i="1"/>
  <c r="J174" i="1" s="1"/>
  <c r="K174" i="1" s="1"/>
  <c r="L174" i="1" s="1"/>
  <c r="H171" i="1"/>
  <c r="I171" i="1"/>
  <c r="J171" i="1" s="1"/>
  <c r="K171" i="1" s="1"/>
  <c r="L171" i="1" s="1"/>
  <c r="H184" i="1"/>
  <c r="I184" i="1"/>
  <c r="J184" i="1" s="1"/>
  <c r="K184" i="1" s="1"/>
  <c r="L184" i="1" s="1"/>
  <c r="H173" i="1"/>
  <c r="I173" i="1"/>
  <c r="J173" i="1" s="1"/>
  <c r="K173" i="1" s="1"/>
  <c r="L173" i="1" s="1"/>
  <c r="H181" i="1"/>
  <c r="I181" i="1"/>
  <c r="J181" i="1" s="1"/>
  <c r="K181" i="1" s="1"/>
  <c r="L181" i="1" s="1"/>
  <c r="H172" i="1"/>
  <c r="I172" i="1"/>
  <c r="J172" i="1" s="1"/>
  <c r="K172" i="1" s="1"/>
  <c r="L172" i="1" s="1"/>
  <c r="H186" i="1"/>
  <c r="I186" i="1"/>
  <c r="J186" i="1" s="1"/>
  <c r="K186" i="1" s="1"/>
  <c r="L186" i="1" s="1"/>
  <c r="H187" i="1"/>
  <c r="I187" i="1"/>
  <c r="J187" i="1" s="1"/>
  <c r="K187" i="1" s="1"/>
  <c r="L187" i="1" s="1"/>
  <c r="H170" i="1"/>
  <c r="I170" i="1"/>
  <c r="J170" i="1" s="1"/>
  <c r="K170" i="1" s="1"/>
  <c r="L170" i="1" s="1"/>
  <c r="H179" i="1"/>
  <c r="I179" i="1"/>
  <c r="J179" i="1" s="1"/>
  <c r="K179" i="1" s="1"/>
  <c r="L179" i="1" s="1"/>
  <c r="H135" i="1"/>
  <c r="I135" i="1"/>
  <c r="J135" i="1" s="1"/>
  <c r="K135" i="1" s="1"/>
  <c r="L135" i="1" s="1"/>
  <c r="H130" i="1"/>
  <c r="I130" i="1"/>
  <c r="J130" i="1" s="1"/>
  <c r="K130" i="1" s="1"/>
  <c r="L130" i="1" s="1"/>
  <c r="H123" i="1"/>
  <c r="I123" i="1"/>
  <c r="J123" i="1" s="1"/>
  <c r="K123" i="1" s="1"/>
  <c r="L123" i="1" s="1"/>
  <c r="H129" i="1"/>
  <c r="I129" i="1"/>
  <c r="J129" i="1" s="1"/>
  <c r="K129" i="1" s="1"/>
  <c r="L129" i="1" s="1"/>
  <c r="H132" i="1"/>
  <c r="I132" i="1"/>
  <c r="J132" i="1" s="1"/>
  <c r="K132" i="1" s="1"/>
  <c r="L132" i="1" s="1"/>
  <c r="H124" i="1"/>
  <c r="I124" i="1"/>
  <c r="J124" i="1" s="1"/>
  <c r="K124" i="1" s="1"/>
  <c r="L124" i="1" s="1"/>
  <c r="H136" i="1"/>
  <c r="I136" i="1"/>
  <c r="J136" i="1" s="1"/>
  <c r="K136" i="1" s="1"/>
  <c r="L136" i="1" s="1"/>
  <c r="H137" i="1"/>
  <c r="I137" i="1"/>
  <c r="J137" i="1" s="1"/>
  <c r="K137" i="1" s="1"/>
  <c r="L137" i="1" s="1"/>
  <c r="H141" i="1"/>
  <c r="I141" i="1"/>
  <c r="J141" i="1" s="1"/>
  <c r="K141" i="1" s="1"/>
  <c r="L141" i="1" s="1"/>
  <c r="H138" i="1"/>
  <c r="I138" i="1"/>
  <c r="J138" i="1" s="1"/>
  <c r="K138" i="1" s="1"/>
  <c r="L138" i="1" s="1"/>
  <c r="H139" i="1"/>
  <c r="I139" i="1"/>
  <c r="J139" i="1" s="1"/>
  <c r="K139" i="1" s="1"/>
  <c r="L139" i="1" s="1"/>
  <c r="H142" i="1"/>
  <c r="I142" i="1"/>
  <c r="J142" i="1" s="1"/>
  <c r="K142" i="1" s="1"/>
  <c r="L142" i="1" s="1"/>
  <c r="H143" i="1"/>
  <c r="I143" i="1"/>
  <c r="J143" i="1" s="1"/>
  <c r="K143" i="1" s="1"/>
  <c r="L143" i="1" s="1"/>
  <c r="H140" i="1"/>
  <c r="I140" i="1"/>
  <c r="J140" i="1" s="1"/>
  <c r="K140" i="1" s="1"/>
  <c r="L140" i="1" s="1"/>
  <c r="H154" i="1"/>
  <c r="I154" i="1"/>
  <c r="J154" i="1" s="1"/>
  <c r="K154" i="1" s="1"/>
  <c r="L154" i="1" s="1"/>
  <c r="H153" i="1"/>
  <c r="I153" i="1"/>
  <c r="J153" i="1" s="1"/>
  <c r="K153" i="1" s="1"/>
  <c r="L153" i="1" s="1"/>
  <c r="H146" i="1"/>
  <c r="I146" i="1"/>
  <c r="J146" i="1" s="1"/>
  <c r="K146" i="1" s="1"/>
  <c r="L146" i="1" s="1"/>
  <c r="H144" i="1"/>
  <c r="I144" i="1"/>
  <c r="J144" i="1" s="1"/>
  <c r="K144" i="1" s="1"/>
  <c r="L144" i="1" s="1"/>
  <c r="H150" i="1"/>
  <c r="I150" i="1"/>
  <c r="J150" i="1" s="1"/>
  <c r="K150" i="1" s="1"/>
  <c r="L150" i="1" s="1"/>
  <c r="H148" i="1"/>
  <c r="I148" i="1"/>
  <c r="J148" i="1" s="1"/>
  <c r="K148" i="1" s="1"/>
  <c r="L148" i="1" s="1"/>
  <c r="H145" i="1"/>
  <c r="I145" i="1"/>
  <c r="J145" i="1" s="1"/>
  <c r="K145" i="1" s="1"/>
  <c r="L145" i="1" s="1"/>
  <c r="H149" i="1"/>
  <c r="I149" i="1"/>
  <c r="J149" i="1" s="1"/>
  <c r="K149" i="1" s="1"/>
  <c r="L149" i="1" s="1"/>
  <c r="H151" i="1"/>
  <c r="I151" i="1"/>
  <c r="J151" i="1" s="1"/>
  <c r="K151" i="1" s="1"/>
  <c r="L151" i="1" s="1"/>
  <c r="H152" i="1"/>
  <c r="I152" i="1"/>
  <c r="J152" i="1" s="1"/>
  <c r="K152" i="1" s="1"/>
  <c r="L152" i="1" s="1"/>
  <c r="H147" i="1"/>
  <c r="I147" i="1"/>
  <c r="J147" i="1" s="1"/>
  <c r="K147" i="1" s="1"/>
  <c r="L147" i="1" s="1"/>
  <c r="H156" i="1"/>
  <c r="I156" i="1"/>
  <c r="J156" i="1" s="1"/>
  <c r="K156" i="1" s="1"/>
  <c r="L156" i="1" s="1"/>
  <c r="H155" i="1"/>
  <c r="I155" i="1"/>
  <c r="J155" i="1" s="1"/>
  <c r="K155" i="1" s="1"/>
  <c r="L155" i="1" s="1"/>
  <c r="H158" i="1"/>
  <c r="I158" i="1"/>
  <c r="J158" i="1" s="1"/>
  <c r="K158" i="1" s="1"/>
  <c r="L158" i="1" s="1"/>
  <c r="H166" i="1"/>
  <c r="I166" i="1"/>
  <c r="J166" i="1" s="1"/>
  <c r="K166" i="1" s="1"/>
  <c r="L166" i="1" s="1"/>
  <c r="H167" i="1"/>
  <c r="I167" i="1"/>
  <c r="J167" i="1" s="1"/>
  <c r="K167" i="1" s="1"/>
  <c r="L167" i="1" s="1"/>
  <c r="H168" i="1"/>
  <c r="I168" i="1"/>
  <c r="J168" i="1" s="1"/>
  <c r="K168" i="1" s="1"/>
  <c r="L168" i="1" s="1"/>
  <c r="H159" i="1"/>
  <c r="I159" i="1"/>
  <c r="J159" i="1" s="1"/>
  <c r="K159" i="1" s="1"/>
  <c r="L159" i="1" s="1"/>
  <c r="H164" i="1"/>
  <c r="I164" i="1"/>
  <c r="J164" i="1" s="1"/>
  <c r="K164" i="1" s="1"/>
  <c r="L164" i="1" s="1"/>
  <c r="H121" i="1"/>
  <c r="I121" i="1"/>
  <c r="J121" i="1" s="1"/>
  <c r="K121" i="1" s="1"/>
  <c r="L121" i="1" s="1"/>
  <c r="H126" i="1"/>
  <c r="I126" i="1"/>
  <c r="J126" i="1" s="1"/>
  <c r="K126" i="1" s="1"/>
  <c r="L126" i="1" s="1"/>
  <c r="H125" i="1"/>
  <c r="I125" i="1"/>
  <c r="J125" i="1" s="1"/>
  <c r="K125" i="1" s="1"/>
  <c r="L125" i="1" s="1"/>
  <c r="H128" i="1"/>
  <c r="I128" i="1"/>
  <c r="J128" i="1" s="1"/>
  <c r="K128" i="1" s="1"/>
  <c r="L128" i="1" s="1"/>
  <c r="H8" i="1"/>
  <c r="I8" i="1"/>
  <c r="J8" i="1" s="1"/>
  <c r="K8" i="1" s="1"/>
  <c r="L8" i="1" s="1"/>
  <c r="H5" i="1"/>
  <c r="I5" i="1"/>
  <c r="J5" i="1" s="1"/>
  <c r="K5" i="1" s="1"/>
  <c r="L5" i="1" s="1"/>
  <c r="H6" i="1"/>
  <c r="I6" i="1"/>
  <c r="J6" i="1" s="1"/>
  <c r="K6" i="1" s="1"/>
  <c r="L6" i="1" s="1"/>
  <c r="H2" i="1"/>
  <c r="I2" i="1"/>
  <c r="J2" i="1" s="1"/>
  <c r="K2" i="1" s="1"/>
  <c r="L2" i="1" s="1"/>
  <c r="H4" i="1"/>
  <c r="I4" i="1"/>
  <c r="J4" i="1" s="1"/>
  <c r="K4" i="1" s="1"/>
  <c r="L4" i="1" s="1"/>
  <c r="H9" i="1"/>
  <c r="I9" i="1"/>
  <c r="J9" i="1" s="1"/>
  <c r="K9" i="1" s="1"/>
  <c r="L9" i="1" s="1"/>
  <c r="H3" i="1"/>
  <c r="I3" i="1"/>
  <c r="J3" i="1" s="1"/>
  <c r="K3" i="1" s="1"/>
  <c r="L3" i="1" s="1"/>
  <c r="H7" i="1"/>
  <c r="I7" i="1"/>
  <c r="J7" i="1" s="1"/>
  <c r="K7" i="1" s="1"/>
  <c r="L7" i="1" s="1"/>
  <c r="H11" i="1"/>
  <c r="I11" i="1"/>
  <c r="J11" i="1" s="1"/>
  <c r="K11" i="1" s="1"/>
  <c r="L11" i="1" s="1"/>
  <c r="H13" i="1"/>
  <c r="I13" i="1"/>
  <c r="J13" i="1" s="1"/>
  <c r="K13" i="1" s="1"/>
  <c r="L13" i="1" s="1"/>
  <c r="H10" i="1"/>
  <c r="I10" i="1"/>
  <c r="J10" i="1" s="1"/>
  <c r="K10" i="1" s="1"/>
  <c r="L10" i="1" s="1"/>
  <c r="H14" i="1"/>
  <c r="I14" i="1"/>
  <c r="J14" i="1" s="1"/>
  <c r="K14" i="1" s="1"/>
  <c r="L14" i="1" s="1"/>
  <c r="H12" i="1"/>
  <c r="I12" i="1"/>
  <c r="J12" i="1" s="1"/>
  <c r="K12" i="1" s="1"/>
  <c r="L12" i="1" s="1"/>
  <c r="H15" i="1"/>
  <c r="I15" i="1"/>
  <c r="J15" i="1" s="1"/>
  <c r="K15" i="1" s="1"/>
  <c r="L15" i="1" s="1"/>
  <c r="H24" i="1"/>
  <c r="I24" i="1"/>
  <c r="J24" i="1" s="1"/>
  <c r="K24" i="1" s="1"/>
  <c r="L24" i="1" s="1"/>
  <c r="H20" i="1"/>
  <c r="I20" i="1"/>
  <c r="J20" i="1" s="1"/>
  <c r="K20" i="1" s="1"/>
  <c r="L20" i="1" s="1"/>
  <c r="H18" i="1"/>
  <c r="I18" i="1"/>
  <c r="J18" i="1" s="1"/>
  <c r="K18" i="1" s="1"/>
  <c r="L18" i="1" s="1"/>
  <c r="H16" i="1"/>
  <c r="I16" i="1"/>
  <c r="J16" i="1" s="1"/>
  <c r="K16" i="1" s="1"/>
  <c r="L16" i="1" s="1"/>
  <c r="H22" i="1"/>
  <c r="I22" i="1"/>
  <c r="J22" i="1" s="1"/>
  <c r="K22" i="1" s="1"/>
  <c r="L22" i="1" s="1"/>
  <c r="H25" i="1"/>
  <c r="I25" i="1"/>
  <c r="J25" i="1" s="1"/>
  <c r="K25" i="1" s="1"/>
  <c r="L25" i="1" s="1"/>
  <c r="H23" i="1"/>
  <c r="I23" i="1"/>
  <c r="J23" i="1" s="1"/>
  <c r="K23" i="1" s="1"/>
  <c r="L23" i="1" s="1"/>
  <c r="H19" i="1"/>
  <c r="I19" i="1"/>
  <c r="J19" i="1" s="1"/>
  <c r="K19" i="1" s="1"/>
  <c r="L19" i="1" s="1"/>
  <c r="H21" i="1"/>
  <c r="I21" i="1"/>
  <c r="J21" i="1" s="1"/>
  <c r="K21" i="1" s="1"/>
  <c r="L21" i="1" s="1"/>
  <c r="H17" i="1"/>
  <c r="I17" i="1"/>
  <c r="J17" i="1" s="1"/>
  <c r="K17" i="1" s="1"/>
  <c r="L17" i="1" s="1"/>
  <c r="H29" i="1"/>
  <c r="I29" i="1"/>
  <c r="J29" i="1" s="1"/>
  <c r="K29" i="1" s="1"/>
  <c r="L29" i="1" s="1"/>
  <c r="H32" i="1"/>
  <c r="I32" i="1"/>
  <c r="J32" i="1" s="1"/>
  <c r="K32" i="1" s="1"/>
  <c r="L32" i="1" s="1"/>
  <c r="H26" i="1"/>
  <c r="I26" i="1"/>
  <c r="J26" i="1" s="1"/>
  <c r="K26" i="1" s="1"/>
  <c r="L26" i="1" s="1"/>
  <c r="H30" i="1"/>
  <c r="I30" i="1"/>
  <c r="J30" i="1" s="1"/>
  <c r="K30" i="1" s="1"/>
  <c r="L30" i="1" s="1"/>
  <c r="H34" i="1"/>
  <c r="I34" i="1"/>
  <c r="J34" i="1" s="1"/>
  <c r="K34" i="1" s="1"/>
  <c r="L34" i="1" s="1"/>
  <c r="H28" i="1"/>
  <c r="I28" i="1"/>
  <c r="J28" i="1" s="1"/>
  <c r="K28" i="1" s="1"/>
  <c r="L28" i="1" s="1"/>
  <c r="H27" i="1"/>
  <c r="I27" i="1"/>
  <c r="J27" i="1" s="1"/>
  <c r="K27" i="1" s="1"/>
  <c r="L27" i="1" s="1"/>
  <c r="H35" i="1"/>
  <c r="I35" i="1"/>
  <c r="J35" i="1" s="1"/>
  <c r="K35" i="1" s="1"/>
  <c r="L35" i="1" s="1"/>
  <c r="H33" i="1"/>
  <c r="I33" i="1"/>
  <c r="J33" i="1" s="1"/>
  <c r="K33" i="1" s="1"/>
  <c r="L33" i="1" s="1"/>
  <c r="H31" i="1"/>
  <c r="I31" i="1"/>
  <c r="J31" i="1" s="1"/>
  <c r="K31" i="1" s="1"/>
  <c r="L31" i="1" s="1"/>
  <c r="H36" i="1"/>
  <c r="I36" i="1"/>
  <c r="J36" i="1" s="1"/>
  <c r="K36" i="1" s="1"/>
  <c r="L36" i="1" s="1"/>
  <c r="H43" i="1"/>
  <c r="I43" i="1"/>
  <c r="J43" i="1" s="1"/>
  <c r="K43" i="1" s="1"/>
  <c r="L43" i="1" s="1"/>
  <c r="H37" i="1"/>
  <c r="I37" i="1"/>
  <c r="J37" i="1" s="1"/>
  <c r="K37" i="1" s="1"/>
  <c r="L37" i="1" s="1"/>
  <c r="H38" i="1"/>
  <c r="I38" i="1"/>
  <c r="J38" i="1" s="1"/>
  <c r="K38" i="1" s="1"/>
  <c r="L38" i="1" s="1"/>
  <c r="H40" i="1"/>
  <c r="I40" i="1"/>
  <c r="J40" i="1" s="1"/>
  <c r="K40" i="1" s="1"/>
  <c r="L40" i="1" s="1"/>
  <c r="H41" i="1"/>
  <c r="I41" i="1"/>
  <c r="J41" i="1" s="1"/>
  <c r="K41" i="1" s="1"/>
  <c r="L41" i="1" s="1"/>
  <c r="H46" i="1"/>
  <c r="I46" i="1"/>
  <c r="J46" i="1" s="1"/>
  <c r="K46" i="1" s="1"/>
  <c r="L46" i="1" s="1"/>
  <c r="H39" i="1"/>
  <c r="I39" i="1"/>
  <c r="J39" i="1" s="1"/>
  <c r="K39" i="1" s="1"/>
  <c r="L39" i="1" s="1"/>
  <c r="H45" i="1"/>
  <c r="I45" i="1"/>
  <c r="J45" i="1" s="1"/>
  <c r="K45" i="1" s="1"/>
  <c r="L45" i="1" s="1"/>
  <c r="H44" i="1"/>
  <c r="I44" i="1"/>
  <c r="J44" i="1" s="1"/>
  <c r="K44" i="1" s="1"/>
  <c r="L44" i="1" s="1"/>
  <c r="H42" i="1"/>
  <c r="I42" i="1"/>
  <c r="J42" i="1" s="1"/>
  <c r="K42" i="1" s="1"/>
  <c r="L42" i="1" s="1"/>
  <c r="H53" i="1"/>
  <c r="I53" i="1"/>
  <c r="J53" i="1" s="1"/>
  <c r="K53" i="1" s="1"/>
  <c r="L53" i="1" s="1"/>
  <c r="H52" i="1"/>
  <c r="I52" i="1"/>
  <c r="J52" i="1" s="1"/>
  <c r="K52" i="1" s="1"/>
  <c r="L52" i="1" s="1"/>
  <c r="H50" i="1"/>
  <c r="I50" i="1"/>
  <c r="J50" i="1" s="1"/>
  <c r="K50" i="1" s="1"/>
  <c r="L50" i="1" s="1"/>
  <c r="H51" i="1"/>
  <c r="I51" i="1"/>
  <c r="J51" i="1" s="1"/>
  <c r="K51" i="1" s="1"/>
  <c r="L51" i="1" s="1"/>
  <c r="H49" i="1"/>
  <c r="I49" i="1"/>
  <c r="J49" i="1" s="1"/>
  <c r="K49" i="1" s="1"/>
  <c r="L49" i="1" s="1"/>
  <c r="H56" i="1"/>
  <c r="I56" i="1"/>
  <c r="J56" i="1" s="1"/>
  <c r="K56" i="1" s="1"/>
  <c r="L56" i="1" s="1"/>
  <c r="H54" i="1"/>
  <c r="I54" i="1"/>
  <c r="J54" i="1" s="1"/>
  <c r="K54" i="1" s="1"/>
  <c r="L54" i="1" s="1"/>
  <c r="H48" i="1"/>
  <c r="I48" i="1"/>
  <c r="J48" i="1" s="1"/>
  <c r="K48" i="1" s="1"/>
  <c r="L48" i="1" s="1"/>
  <c r="H55" i="1"/>
  <c r="I55" i="1"/>
  <c r="J55" i="1" s="1"/>
  <c r="K55" i="1" s="1"/>
  <c r="L55" i="1" s="1"/>
  <c r="H47" i="1"/>
  <c r="I47" i="1"/>
  <c r="J47" i="1" s="1"/>
  <c r="K47" i="1" s="1"/>
  <c r="L47" i="1" s="1"/>
  <c r="H62" i="1"/>
  <c r="I62" i="1"/>
  <c r="J62" i="1" s="1"/>
  <c r="K62" i="1" s="1"/>
  <c r="L62" i="1" s="1"/>
  <c r="H58" i="1"/>
  <c r="I58" i="1"/>
  <c r="J58" i="1" s="1"/>
  <c r="K58" i="1" s="1"/>
  <c r="L58" i="1" s="1"/>
  <c r="H61" i="1"/>
  <c r="I61" i="1"/>
  <c r="J61" i="1" s="1"/>
  <c r="K61" i="1" s="1"/>
  <c r="L61" i="1" s="1"/>
  <c r="H64" i="1"/>
  <c r="I64" i="1"/>
  <c r="J64" i="1" s="1"/>
  <c r="K64" i="1" s="1"/>
  <c r="L64" i="1" s="1"/>
  <c r="H59" i="1"/>
  <c r="I59" i="1"/>
  <c r="J59" i="1" s="1"/>
  <c r="K59" i="1" s="1"/>
  <c r="L59" i="1" s="1"/>
  <c r="H60" i="1"/>
  <c r="I60" i="1"/>
  <c r="J60" i="1" s="1"/>
  <c r="K60" i="1" s="1"/>
  <c r="L60" i="1" s="1"/>
  <c r="H63" i="1"/>
  <c r="I63" i="1"/>
  <c r="J63" i="1" s="1"/>
  <c r="K63" i="1" s="1"/>
  <c r="L63" i="1" s="1"/>
  <c r="H57" i="1"/>
  <c r="I57" i="1"/>
  <c r="J57" i="1" s="1"/>
  <c r="K57" i="1" s="1"/>
  <c r="L57" i="1" s="1"/>
  <c r="H65" i="1"/>
  <c r="I65" i="1"/>
  <c r="J65" i="1" s="1"/>
  <c r="K65" i="1" s="1"/>
  <c r="L65" i="1" s="1"/>
  <c r="H67" i="1"/>
  <c r="I67" i="1"/>
  <c r="J67" i="1" s="1"/>
  <c r="K67" i="1" s="1"/>
  <c r="L67" i="1" s="1"/>
  <c r="H66" i="1"/>
  <c r="I66" i="1"/>
  <c r="J66" i="1" s="1"/>
  <c r="K66" i="1" s="1"/>
  <c r="L66" i="1" s="1"/>
  <c r="H68" i="1"/>
  <c r="I68" i="1"/>
  <c r="J68" i="1" s="1"/>
  <c r="K68" i="1" s="1"/>
  <c r="L68" i="1" s="1"/>
  <c r="H77" i="1"/>
  <c r="I77" i="1"/>
  <c r="J77" i="1" s="1"/>
  <c r="K77" i="1" s="1"/>
  <c r="L77" i="1" s="1"/>
  <c r="H76" i="1"/>
  <c r="I76" i="1"/>
  <c r="J76" i="1" s="1"/>
  <c r="K76" i="1" s="1"/>
  <c r="L76" i="1" s="1"/>
  <c r="H71" i="1"/>
  <c r="I71" i="1"/>
  <c r="J71" i="1" s="1"/>
  <c r="K71" i="1" s="1"/>
  <c r="L71" i="1" s="1"/>
  <c r="H74" i="1"/>
  <c r="I74" i="1"/>
  <c r="J74" i="1" s="1"/>
  <c r="K74" i="1" s="1"/>
  <c r="L74" i="1" s="1"/>
  <c r="H81" i="1"/>
  <c r="I81" i="1"/>
  <c r="J81" i="1" s="1"/>
  <c r="K81" i="1" s="1"/>
  <c r="L81" i="1" s="1"/>
  <c r="H73" i="1"/>
  <c r="I73" i="1"/>
  <c r="J73" i="1" s="1"/>
  <c r="K73" i="1" s="1"/>
  <c r="L73" i="1" s="1"/>
  <c r="H72" i="1"/>
  <c r="I72" i="1"/>
  <c r="J72" i="1" s="1"/>
  <c r="K72" i="1" s="1"/>
  <c r="L72" i="1" s="1"/>
  <c r="H69" i="1"/>
  <c r="I69" i="1"/>
  <c r="J69" i="1" s="1"/>
  <c r="K69" i="1" s="1"/>
  <c r="L69" i="1" s="1"/>
  <c r="H75" i="1"/>
  <c r="I75" i="1"/>
  <c r="J75" i="1" s="1"/>
  <c r="K75" i="1" s="1"/>
  <c r="L75" i="1" s="1"/>
  <c r="H79" i="1"/>
  <c r="I79" i="1"/>
  <c r="J79" i="1" s="1"/>
  <c r="K79" i="1" s="1"/>
  <c r="L79" i="1" s="1"/>
  <c r="H78" i="1"/>
  <c r="I78" i="1"/>
  <c r="J78" i="1" s="1"/>
  <c r="K78" i="1" s="1"/>
  <c r="L78" i="1" s="1"/>
  <c r="H85" i="1"/>
  <c r="I85" i="1"/>
  <c r="J85" i="1" s="1"/>
  <c r="K85" i="1" s="1"/>
  <c r="L85" i="1" s="1"/>
  <c r="H83" i="1"/>
  <c r="I83" i="1"/>
  <c r="J83" i="1" s="1"/>
  <c r="K83" i="1" s="1"/>
  <c r="L83" i="1" s="1"/>
  <c r="H80" i="1"/>
  <c r="I80" i="1"/>
  <c r="J80" i="1" s="1"/>
  <c r="K80" i="1" s="1"/>
  <c r="L80" i="1" s="1"/>
  <c r="H82" i="1"/>
  <c r="I82" i="1"/>
  <c r="J82" i="1" s="1"/>
  <c r="K82" i="1" s="1"/>
  <c r="L82" i="1" s="1"/>
  <c r="H84" i="1"/>
  <c r="I84" i="1"/>
  <c r="J84" i="1" s="1"/>
  <c r="K84" i="1" s="1"/>
  <c r="L84" i="1" s="1"/>
  <c r="H86" i="1"/>
  <c r="I86" i="1"/>
  <c r="J86" i="1" s="1"/>
  <c r="K86" i="1" s="1"/>
  <c r="L86" i="1" s="1"/>
  <c r="H70" i="1"/>
  <c r="I70" i="1"/>
  <c r="J70" i="1" s="1"/>
  <c r="K70" i="1" s="1"/>
  <c r="L70" i="1" s="1"/>
  <c r="H93" i="1"/>
  <c r="I93" i="1"/>
  <c r="J93" i="1" s="1"/>
  <c r="K93" i="1" s="1"/>
  <c r="L93" i="1" s="1"/>
  <c r="H90" i="1"/>
  <c r="I90" i="1"/>
  <c r="J90" i="1" s="1"/>
  <c r="K90" i="1" s="1"/>
  <c r="L90" i="1" s="1"/>
  <c r="H96" i="1"/>
  <c r="I96" i="1"/>
  <c r="J96" i="1" s="1"/>
  <c r="K96" i="1" s="1"/>
  <c r="L96" i="1" s="1"/>
  <c r="H88" i="1"/>
  <c r="I88" i="1"/>
  <c r="J88" i="1" s="1"/>
  <c r="K88" i="1" s="1"/>
  <c r="L88" i="1" s="1"/>
  <c r="H91" i="1"/>
  <c r="I91" i="1"/>
  <c r="J91" i="1" s="1"/>
  <c r="K91" i="1" s="1"/>
  <c r="L91" i="1" s="1"/>
  <c r="H87" i="1"/>
  <c r="I87" i="1"/>
  <c r="J87" i="1" s="1"/>
  <c r="K87" i="1" s="1"/>
  <c r="L87" i="1" s="1"/>
  <c r="H89" i="1"/>
  <c r="I89" i="1"/>
  <c r="J89" i="1" s="1"/>
  <c r="K89" i="1" s="1"/>
  <c r="L89" i="1" s="1"/>
  <c r="H95" i="1"/>
  <c r="I95" i="1"/>
  <c r="J95" i="1" s="1"/>
  <c r="K95" i="1" s="1"/>
  <c r="L95" i="1" s="1"/>
  <c r="H94" i="1"/>
  <c r="I94" i="1"/>
  <c r="J94" i="1" s="1"/>
  <c r="K94" i="1" s="1"/>
  <c r="L94" i="1" s="1"/>
  <c r="H92" i="1"/>
  <c r="I92" i="1"/>
  <c r="J92" i="1" s="1"/>
  <c r="K92" i="1" s="1"/>
  <c r="L92" i="1" s="1"/>
  <c r="H97" i="1"/>
  <c r="I97" i="1"/>
  <c r="J97" i="1" s="1"/>
  <c r="K97" i="1" s="1"/>
  <c r="L97" i="1" s="1"/>
  <c r="H98" i="1"/>
  <c r="I98" i="1"/>
  <c r="J98" i="1" s="1"/>
  <c r="K98" i="1" s="1"/>
  <c r="L98" i="1" s="1"/>
  <c r="H99" i="1"/>
  <c r="I99" i="1"/>
  <c r="J99" i="1" s="1"/>
  <c r="K99" i="1" s="1"/>
  <c r="L99" i="1" s="1"/>
  <c r="H107" i="1"/>
  <c r="I107" i="1"/>
  <c r="J107" i="1" s="1"/>
  <c r="K107" i="1" s="1"/>
  <c r="L107" i="1" s="1"/>
  <c r="H102" i="1"/>
  <c r="I102" i="1"/>
  <c r="J102" i="1" s="1"/>
  <c r="K102" i="1" s="1"/>
  <c r="L102" i="1" s="1"/>
  <c r="H101" i="1"/>
  <c r="I101" i="1"/>
  <c r="J101" i="1" s="1"/>
  <c r="K101" i="1" s="1"/>
  <c r="L101" i="1" s="1"/>
  <c r="H103" i="1"/>
  <c r="I103" i="1"/>
  <c r="J103" i="1" s="1"/>
  <c r="K103" i="1" s="1"/>
  <c r="L103" i="1" s="1"/>
  <c r="H104" i="1"/>
  <c r="I104" i="1"/>
  <c r="J104" i="1" s="1"/>
  <c r="K104" i="1" s="1"/>
  <c r="L104" i="1" s="1"/>
  <c r="H106" i="1"/>
  <c r="I106" i="1"/>
  <c r="J106" i="1" s="1"/>
  <c r="K106" i="1" s="1"/>
  <c r="L106" i="1" s="1"/>
  <c r="H100" i="1"/>
  <c r="I100" i="1"/>
  <c r="J100" i="1" s="1"/>
  <c r="K100" i="1" s="1"/>
  <c r="L100" i="1" s="1"/>
  <c r="H105" i="1"/>
  <c r="I105" i="1"/>
  <c r="J105" i="1" s="1"/>
  <c r="K105" i="1" s="1"/>
  <c r="L105" i="1" s="1"/>
  <c r="H108" i="1"/>
  <c r="I108" i="1"/>
  <c r="J108" i="1" s="1"/>
  <c r="K108" i="1" s="1"/>
  <c r="L108" i="1" s="1"/>
  <c r="H117" i="1"/>
  <c r="I117" i="1"/>
  <c r="J117" i="1" s="1"/>
  <c r="K117" i="1" s="1"/>
  <c r="L117" i="1" s="1"/>
  <c r="H113" i="1"/>
  <c r="I113" i="1"/>
  <c r="J113" i="1" s="1"/>
  <c r="K113" i="1" s="1"/>
  <c r="L113" i="1" s="1"/>
  <c r="H115" i="1"/>
  <c r="I115" i="1"/>
  <c r="J115" i="1" s="1"/>
  <c r="K115" i="1" s="1"/>
  <c r="L115" i="1" s="1"/>
  <c r="H114" i="1"/>
  <c r="I114" i="1"/>
  <c r="J114" i="1" s="1"/>
  <c r="K114" i="1" s="1"/>
  <c r="L114" i="1" s="1"/>
  <c r="H112" i="1"/>
  <c r="I112" i="1"/>
  <c r="J112" i="1" s="1"/>
  <c r="K112" i="1" s="1"/>
  <c r="L112" i="1" s="1"/>
  <c r="H109" i="1"/>
  <c r="I109" i="1"/>
  <c r="J109" i="1" s="1"/>
  <c r="K109" i="1" s="1"/>
  <c r="L109" i="1" s="1"/>
  <c r="H111" i="1"/>
  <c r="I111" i="1"/>
  <c r="J111" i="1" s="1"/>
  <c r="K111" i="1" s="1"/>
  <c r="L111" i="1" s="1"/>
  <c r="H118" i="1"/>
  <c r="I118" i="1"/>
  <c r="J118" i="1" s="1"/>
  <c r="K118" i="1" s="1"/>
  <c r="L118" i="1" s="1"/>
  <c r="H116" i="1"/>
  <c r="I116" i="1"/>
  <c r="J116" i="1" s="1"/>
  <c r="K116" i="1" s="1"/>
  <c r="L116" i="1" s="1"/>
  <c r="H110" i="1"/>
  <c r="I110" i="1"/>
  <c r="J110" i="1" s="1"/>
  <c r="K110" i="1" s="1"/>
  <c r="L110" i="1" s="1"/>
  <c r="H120" i="1"/>
  <c r="I120" i="1"/>
  <c r="J120" i="1" s="1"/>
  <c r="K120" i="1" s="1"/>
  <c r="L120" i="1" s="1"/>
  <c r="H119" i="1"/>
  <c r="I119" i="1"/>
  <c r="J119" i="1" s="1"/>
  <c r="K119" i="1" s="1"/>
  <c r="L119" i="1" s="1"/>
  <c r="H122" i="1"/>
  <c r="I122" i="1"/>
  <c r="J122" i="1" s="1"/>
  <c r="K122" i="1" s="1"/>
  <c r="L122" i="1" s="1"/>
  <c r="H127" i="1"/>
  <c r="I127" i="1"/>
  <c r="J127" i="1" s="1"/>
  <c r="K127" i="1" s="1"/>
  <c r="L127" i="1" s="1"/>
  <c r="H133" i="1"/>
  <c r="I133" i="1"/>
  <c r="J133" i="1" s="1"/>
  <c r="K133" i="1" s="1"/>
  <c r="L133" i="1" s="1"/>
  <c r="H131" i="1"/>
  <c r="I131" i="1"/>
  <c r="J131" i="1" s="1"/>
  <c r="K131" i="1" s="1"/>
  <c r="L131" i="1" s="1"/>
  <c r="H134" i="1"/>
  <c r="I134" i="1"/>
  <c r="J134" i="1" s="1"/>
  <c r="K134" i="1" s="1"/>
  <c r="L134" i="1" s="1"/>
  <c r="M212" i="1" l="1"/>
  <c r="N212" i="1" s="1"/>
  <c r="O212" i="1" s="1"/>
  <c r="P212" i="1" s="1"/>
  <c r="M221" i="1"/>
  <c r="N221" i="1" s="1"/>
  <c r="O221" i="1" s="1"/>
  <c r="P221" i="1" s="1"/>
  <c r="M215" i="1"/>
  <c r="N215" i="1" s="1"/>
  <c r="O215" i="1" s="1"/>
  <c r="P215" i="1" s="1"/>
  <c r="M223" i="1"/>
  <c r="M209" i="1"/>
  <c r="M211" i="1"/>
  <c r="N211" i="1" s="1"/>
  <c r="O211" i="1" s="1"/>
  <c r="P211" i="1" s="1"/>
  <c r="M224" i="1"/>
  <c r="N224" i="1" s="1"/>
  <c r="O224" i="1" s="1"/>
  <c r="P224" i="1" s="1"/>
  <c r="M218" i="1"/>
  <c r="M208" i="1"/>
  <c r="N208" i="1" s="1"/>
  <c r="O208" i="1" s="1"/>
  <c r="P208" i="1" s="1"/>
  <c r="M207" i="1"/>
  <c r="N207" i="1" s="1"/>
  <c r="O207" i="1" s="1"/>
  <c r="P207" i="1" s="1"/>
  <c r="M217" i="1"/>
  <c r="N217" i="1" s="1"/>
  <c r="O217" i="1" s="1"/>
  <c r="P217" i="1" s="1"/>
  <c r="M222" i="1"/>
  <c r="N222" i="1" s="1"/>
  <c r="O222" i="1" s="1"/>
  <c r="P222" i="1" s="1"/>
  <c r="M225" i="1"/>
  <c r="N225" i="1" s="1"/>
  <c r="O225" i="1" s="1"/>
  <c r="P225" i="1" s="1"/>
  <c r="M214" i="1"/>
  <c r="N214" i="1" s="1"/>
  <c r="O214" i="1" s="1"/>
  <c r="P214" i="1" s="1"/>
  <c r="M213" i="1"/>
  <c r="N213" i="1" s="1"/>
  <c r="O213" i="1" s="1"/>
  <c r="P213" i="1" s="1"/>
  <c r="M216" i="1"/>
  <c r="N216" i="1" s="1"/>
  <c r="O216" i="1" s="1"/>
  <c r="P216" i="1" s="1"/>
  <c r="M219" i="1"/>
  <c r="N219" i="1" s="1"/>
  <c r="O219" i="1" s="1"/>
  <c r="P219" i="1" s="1"/>
  <c r="M220" i="1"/>
  <c r="N220" i="1" s="1"/>
  <c r="O220" i="1" s="1"/>
  <c r="P220" i="1" s="1"/>
  <c r="N218" i="1"/>
  <c r="O218" i="1" s="1"/>
  <c r="P218" i="1" s="1"/>
  <c r="N209" i="1"/>
  <c r="O209" i="1" s="1"/>
  <c r="P209" i="1" s="1"/>
  <c r="M191" i="1"/>
  <c r="N191" i="1" s="1"/>
  <c r="O191" i="1" s="1"/>
  <c r="P191" i="1" s="1"/>
  <c r="M204" i="1"/>
  <c r="N204" i="1" s="1"/>
  <c r="O204" i="1" s="1"/>
  <c r="P204" i="1" s="1"/>
  <c r="M210" i="1"/>
  <c r="N210" i="1" s="1"/>
  <c r="O210" i="1" s="1"/>
  <c r="P210" i="1" s="1"/>
  <c r="M195" i="1"/>
  <c r="N195" i="1" s="1"/>
  <c r="O195" i="1" s="1"/>
  <c r="P195" i="1" s="1"/>
  <c r="M201" i="1"/>
  <c r="N201" i="1" s="1"/>
  <c r="O201" i="1" s="1"/>
  <c r="P201" i="1" s="1"/>
  <c r="M206" i="1"/>
  <c r="N206" i="1" s="1"/>
  <c r="O206" i="1" s="1"/>
  <c r="P206" i="1" s="1"/>
  <c r="M200" i="1"/>
  <c r="N200" i="1" s="1"/>
  <c r="O200" i="1" s="1"/>
  <c r="P200" i="1" s="1"/>
  <c r="M203" i="1"/>
  <c r="N203" i="1" s="1"/>
  <c r="O203" i="1" s="1"/>
  <c r="P203" i="1" s="1"/>
  <c r="M198" i="1"/>
  <c r="N198" i="1" s="1"/>
  <c r="O198" i="1" s="1"/>
  <c r="P198" i="1" s="1"/>
  <c r="M197" i="1"/>
  <c r="N197" i="1" s="1"/>
  <c r="O197" i="1" s="1"/>
  <c r="P197" i="1" s="1"/>
  <c r="M175" i="1"/>
  <c r="N175" i="1" s="1"/>
  <c r="O175" i="1" s="1"/>
  <c r="P175" i="1" s="1"/>
  <c r="M199" i="1"/>
  <c r="N199" i="1" s="1"/>
  <c r="O199" i="1" s="1"/>
  <c r="P199" i="1" s="1"/>
  <c r="M202" i="1"/>
  <c r="N202" i="1" s="1"/>
  <c r="O202" i="1" s="1"/>
  <c r="P202" i="1" s="1"/>
  <c r="M185" i="1"/>
  <c r="N185" i="1" s="1"/>
  <c r="O185" i="1" s="1"/>
  <c r="P185" i="1" s="1"/>
  <c r="M188" i="1"/>
  <c r="N188" i="1" s="1"/>
  <c r="O188" i="1" s="1"/>
  <c r="P188" i="1" s="1"/>
  <c r="M196" i="1"/>
  <c r="N196" i="1" s="1"/>
  <c r="O196" i="1" s="1"/>
  <c r="P196" i="1" s="1"/>
  <c r="M190" i="1"/>
  <c r="N190" i="1" s="1"/>
  <c r="O190" i="1" s="1"/>
  <c r="P190" i="1" s="1"/>
  <c r="M193" i="1"/>
  <c r="N193" i="1" s="1"/>
  <c r="O193" i="1" s="1"/>
  <c r="P193" i="1" s="1"/>
  <c r="M189" i="1"/>
  <c r="N189" i="1" s="1"/>
  <c r="O189" i="1" s="1"/>
  <c r="P189" i="1" s="1"/>
  <c r="M205" i="1"/>
  <c r="N205" i="1" s="1"/>
  <c r="O205" i="1" s="1"/>
  <c r="P205" i="1" s="1"/>
  <c r="M194" i="1"/>
  <c r="N194" i="1" s="1"/>
  <c r="O194" i="1" s="1"/>
  <c r="P194" i="1" s="1"/>
  <c r="M192" i="1"/>
  <c r="N192" i="1" s="1"/>
  <c r="O192" i="1" s="1"/>
  <c r="P192" i="1" s="1"/>
  <c r="N223" i="1"/>
  <c r="O223" i="1" s="1"/>
  <c r="P223" i="1" s="1"/>
  <c r="M184" i="1"/>
  <c r="N184" i="1" s="1"/>
  <c r="O184" i="1" s="1"/>
  <c r="P184" i="1" s="1"/>
  <c r="M174" i="1"/>
  <c r="N174" i="1" s="1"/>
  <c r="O174" i="1" s="1"/>
  <c r="P174" i="1" s="1"/>
  <c r="M186" i="1"/>
  <c r="N186" i="1" s="1"/>
  <c r="O186" i="1" s="1"/>
  <c r="P186" i="1" s="1"/>
  <c r="M181" i="1"/>
  <c r="N181" i="1" s="1"/>
  <c r="O181" i="1" s="1"/>
  <c r="P181" i="1" s="1"/>
  <c r="M170" i="1"/>
  <c r="N170" i="1" s="1"/>
  <c r="O170" i="1" s="1"/>
  <c r="P170" i="1" s="1"/>
  <c r="M183" i="1"/>
  <c r="N183" i="1" s="1"/>
  <c r="O183" i="1" s="1"/>
  <c r="P183" i="1" s="1"/>
  <c r="M171" i="1"/>
  <c r="N171" i="1" s="1"/>
  <c r="O171" i="1" s="1"/>
  <c r="P171" i="1" s="1"/>
  <c r="M173" i="1"/>
  <c r="N173" i="1" s="1"/>
  <c r="O173" i="1" s="1"/>
  <c r="P173" i="1" s="1"/>
  <c r="M172" i="1"/>
  <c r="N172" i="1" s="1"/>
  <c r="O172" i="1" s="1"/>
  <c r="P172" i="1" s="1"/>
  <c r="M187" i="1"/>
  <c r="N187" i="1" s="1"/>
  <c r="O187" i="1" s="1"/>
  <c r="P187" i="1" s="1"/>
  <c r="M179" i="1"/>
  <c r="N179" i="1" s="1"/>
  <c r="O179" i="1" s="1"/>
  <c r="P179" i="1" s="1"/>
  <c r="M180" i="1"/>
  <c r="N180" i="1" s="1"/>
  <c r="O180" i="1" s="1"/>
  <c r="P180" i="1" s="1"/>
  <c r="M176" i="1"/>
  <c r="N176" i="1" s="1"/>
  <c r="O176" i="1" s="1"/>
  <c r="P176" i="1" s="1"/>
  <c r="M160" i="1"/>
  <c r="N160" i="1" s="1"/>
  <c r="O160" i="1" s="1"/>
  <c r="P160" i="1" s="1"/>
  <c r="M165" i="1"/>
  <c r="N165" i="1" s="1"/>
  <c r="O165" i="1" s="1"/>
  <c r="P165" i="1" s="1"/>
  <c r="M163" i="1"/>
  <c r="N163" i="1" s="1"/>
  <c r="O163" i="1" s="1"/>
  <c r="P163" i="1" s="1"/>
  <c r="M182" i="1"/>
  <c r="N182" i="1" s="1"/>
  <c r="O182" i="1" s="1"/>
  <c r="P182" i="1" s="1"/>
  <c r="M157" i="1"/>
  <c r="N157" i="1" s="1"/>
  <c r="O157" i="1" s="1"/>
  <c r="P157" i="1" s="1"/>
  <c r="M177" i="1"/>
  <c r="N177" i="1" s="1"/>
  <c r="O177" i="1" s="1"/>
  <c r="P177" i="1" s="1"/>
  <c r="M162" i="1"/>
  <c r="N162" i="1" s="1"/>
  <c r="O162" i="1" s="1"/>
  <c r="P162" i="1" s="1"/>
  <c r="M161" i="1"/>
  <c r="N161" i="1" s="1"/>
  <c r="O161" i="1" s="1"/>
  <c r="P161" i="1" s="1"/>
  <c r="M178" i="1"/>
  <c r="N178" i="1" s="1"/>
  <c r="O178" i="1" s="1"/>
  <c r="P178" i="1" s="1"/>
  <c r="M169" i="1"/>
  <c r="N169" i="1" s="1"/>
  <c r="O169" i="1" s="1"/>
  <c r="P169" i="1" s="1"/>
  <c r="M124" i="1"/>
  <c r="N124" i="1" s="1"/>
  <c r="O124" i="1" s="1"/>
  <c r="P124" i="1" s="1"/>
  <c r="M138" i="1"/>
  <c r="N138" i="1" s="1"/>
  <c r="O138" i="1" s="1"/>
  <c r="P138" i="1" s="1"/>
  <c r="M140" i="1"/>
  <c r="N140" i="1" s="1"/>
  <c r="O140" i="1" s="1"/>
  <c r="P140" i="1" s="1"/>
  <c r="M132" i="1"/>
  <c r="N132" i="1" s="1"/>
  <c r="O132" i="1" s="1"/>
  <c r="P132" i="1" s="1"/>
  <c r="M141" i="1"/>
  <c r="N141" i="1" s="1"/>
  <c r="O141" i="1" s="1"/>
  <c r="P141" i="1" s="1"/>
  <c r="M143" i="1"/>
  <c r="N143" i="1" s="1"/>
  <c r="O143" i="1" s="1"/>
  <c r="P143" i="1" s="1"/>
  <c r="M146" i="1"/>
  <c r="N146" i="1" s="1"/>
  <c r="O146" i="1" s="1"/>
  <c r="P146" i="1" s="1"/>
  <c r="M129" i="1"/>
  <c r="N129" i="1" s="1"/>
  <c r="O129" i="1" s="1"/>
  <c r="P129" i="1" s="1"/>
  <c r="M137" i="1"/>
  <c r="N137" i="1" s="1"/>
  <c r="O137" i="1" s="1"/>
  <c r="P137" i="1" s="1"/>
  <c r="M142" i="1"/>
  <c r="N142" i="1" s="1"/>
  <c r="O142" i="1" s="1"/>
  <c r="P142" i="1" s="1"/>
  <c r="M153" i="1"/>
  <c r="N153" i="1" s="1"/>
  <c r="O153" i="1" s="1"/>
  <c r="P153" i="1" s="1"/>
  <c r="M123" i="1"/>
  <c r="N123" i="1" s="1"/>
  <c r="O123" i="1" s="1"/>
  <c r="P123" i="1" s="1"/>
  <c r="M136" i="1"/>
  <c r="N136" i="1" s="1"/>
  <c r="O136" i="1" s="1"/>
  <c r="P136" i="1" s="1"/>
  <c r="M139" i="1"/>
  <c r="N139" i="1" s="1"/>
  <c r="O139" i="1" s="1"/>
  <c r="P139" i="1" s="1"/>
  <c r="M154" i="1"/>
  <c r="N154" i="1" s="1"/>
  <c r="O154" i="1" s="1"/>
  <c r="P154" i="1" s="1"/>
  <c r="M144" i="1"/>
  <c r="N144" i="1" s="1"/>
  <c r="O144" i="1" s="1"/>
  <c r="P144" i="1" s="1"/>
  <c r="M149" i="1"/>
  <c r="N149" i="1" s="1"/>
  <c r="O149" i="1" s="1"/>
  <c r="P149" i="1" s="1"/>
  <c r="M156" i="1"/>
  <c r="N156" i="1" s="1"/>
  <c r="O156" i="1" s="1"/>
  <c r="P156" i="1" s="1"/>
  <c r="M167" i="1"/>
  <c r="N167" i="1" s="1"/>
  <c r="O167" i="1" s="1"/>
  <c r="P167" i="1" s="1"/>
  <c r="M145" i="1"/>
  <c r="N145" i="1" s="1"/>
  <c r="O145" i="1" s="1"/>
  <c r="P145" i="1" s="1"/>
  <c r="M147" i="1"/>
  <c r="N147" i="1" s="1"/>
  <c r="O147" i="1" s="1"/>
  <c r="P147" i="1" s="1"/>
  <c r="M166" i="1"/>
  <c r="N166" i="1" s="1"/>
  <c r="O166" i="1" s="1"/>
  <c r="P166" i="1" s="1"/>
  <c r="M164" i="1"/>
  <c r="N164" i="1" s="1"/>
  <c r="O164" i="1" s="1"/>
  <c r="P164" i="1" s="1"/>
  <c r="M148" i="1"/>
  <c r="N148" i="1" s="1"/>
  <c r="O148" i="1" s="1"/>
  <c r="P148" i="1" s="1"/>
  <c r="M152" i="1"/>
  <c r="N152" i="1" s="1"/>
  <c r="O152" i="1" s="1"/>
  <c r="P152" i="1" s="1"/>
  <c r="M158" i="1"/>
  <c r="N158" i="1" s="1"/>
  <c r="O158" i="1" s="1"/>
  <c r="P158" i="1" s="1"/>
  <c r="M159" i="1"/>
  <c r="N159" i="1" s="1"/>
  <c r="O159" i="1" s="1"/>
  <c r="P159" i="1" s="1"/>
  <c r="M150" i="1"/>
  <c r="N150" i="1" s="1"/>
  <c r="O150" i="1" s="1"/>
  <c r="P150" i="1" s="1"/>
  <c r="M151" i="1"/>
  <c r="N151" i="1" s="1"/>
  <c r="O151" i="1" s="1"/>
  <c r="P151" i="1" s="1"/>
  <c r="M155" i="1"/>
  <c r="N155" i="1" s="1"/>
  <c r="O155" i="1" s="1"/>
  <c r="P155" i="1" s="1"/>
  <c r="M168" i="1"/>
  <c r="N168" i="1" s="1"/>
  <c r="O168" i="1" s="1"/>
  <c r="P168" i="1" s="1"/>
  <c r="M130" i="1"/>
  <c r="N130" i="1" s="1"/>
  <c r="O130" i="1" s="1"/>
  <c r="P130" i="1" s="1"/>
  <c r="M135" i="1"/>
  <c r="N135" i="1" s="1"/>
  <c r="O135" i="1" s="1"/>
  <c r="P135" i="1" s="1"/>
  <c r="M125" i="1"/>
  <c r="N125" i="1" s="1"/>
  <c r="O125" i="1" s="1"/>
  <c r="P125" i="1" s="1"/>
  <c r="M126" i="1"/>
  <c r="N126" i="1" s="1"/>
  <c r="O126" i="1" s="1"/>
  <c r="P126" i="1" s="1"/>
  <c r="M128" i="1"/>
  <c r="N128" i="1" s="1"/>
  <c r="O128" i="1" s="1"/>
  <c r="P128" i="1" s="1"/>
  <c r="M121" i="1"/>
  <c r="N121" i="1" s="1"/>
  <c r="O121" i="1" s="1"/>
  <c r="P121" i="1" s="1"/>
  <c r="M120" i="1"/>
  <c r="N120" i="1" s="1"/>
  <c r="O120" i="1" s="1"/>
  <c r="P120" i="1" s="1"/>
  <c r="M133" i="1"/>
  <c r="N133" i="1" s="1"/>
  <c r="O133" i="1" s="1"/>
  <c r="P133" i="1" s="1"/>
  <c r="M110" i="1"/>
  <c r="N110" i="1" s="1"/>
  <c r="O110" i="1" s="1"/>
  <c r="P110" i="1" s="1"/>
  <c r="M127" i="1"/>
  <c r="N127" i="1" s="1"/>
  <c r="O127" i="1" s="1"/>
  <c r="P127" i="1" s="1"/>
  <c r="M122" i="1"/>
  <c r="N122" i="1" s="1"/>
  <c r="O122" i="1" s="1"/>
  <c r="P122" i="1" s="1"/>
  <c r="M134" i="1"/>
  <c r="N134" i="1" s="1"/>
  <c r="O134" i="1" s="1"/>
  <c r="P134" i="1" s="1"/>
  <c r="M119" i="1"/>
  <c r="N119" i="1" s="1"/>
  <c r="O119" i="1" s="1"/>
  <c r="P119" i="1" s="1"/>
  <c r="M131" i="1"/>
  <c r="N131" i="1" s="1"/>
  <c r="O131" i="1" s="1"/>
  <c r="P131" i="1" s="1"/>
  <c r="M111" i="1"/>
  <c r="N111" i="1" s="1"/>
  <c r="O111" i="1" s="1"/>
  <c r="P111" i="1" s="1"/>
  <c r="M109" i="1"/>
  <c r="N109" i="1" s="1"/>
  <c r="O109" i="1" s="1"/>
  <c r="P109" i="1" s="1"/>
  <c r="M116" i="1"/>
  <c r="N116" i="1" s="1"/>
  <c r="O116" i="1" s="1"/>
  <c r="P116" i="1" s="1"/>
  <c r="M118" i="1"/>
  <c r="N118" i="1" s="1"/>
  <c r="O118" i="1" s="1"/>
  <c r="P118" i="1" s="1"/>
  <c r="M59" i="1"/>
  <c r="N59" i="1" s="1"/>
  <c r="O59" i="1" s="1"/>
  <c r="P59" i="1" s="1"/>
  <c r="M94" i="1"/>
  <c r="N94" i="1" s="1"/>
  <c r="O94" i="1" s="1"/>
  <c r="P94" i="1" s="1"/>
  <c r="M98" i="1"/>
  <c r="N98" i="1" s="1"/>
  <c r="O98" i="1" s="1"/>
  <c r="P98" i="1" s="1"/>
  <c r="M91" i="1"/>
  <c r="N91" i="1" s="1"/>
  <c r="O91" i="1" s="1"/>
  <c r="P91" i="1" s="1"/>
  <c r="M95" i="1"/>
  <c r="N95" i="1" s="1"/>
  <c r="O95" i="1" s="1"/>
  <c r="P95" i="1" s="1"/>
  <c r="M97" i="1"/>
  <c r="N97" i="1" s="1"/>
  <c r="O97" i="1" s="1"/>
  <c r="P97" i="1" s="1"/>
  <c r="M89" i="1"/>
  <c r="N89" i="1" s="1"/>
  <c r="O89" i="1" s="1"/>
  <c r="P89" i="1" s="1"/>
  <c r="M92" i="1"/>
  <c r="N92" i="1" s="1"/>
  <c r="O92" i="1" s="1"/>
  <c r="P92" i="1" s="1"/>
  <c r="M99" i="1"/>
  <c r="N99" i="1" s="1"/>
  <c r="O99" i="1" s="1"/>
  <c r="P99" i="1" s="1"/>
  <c r="M87" i="1"/>
  <c r="N87" i="1" s="1"/>
  <c r="O87" i="1" s="1"/>
  <c r="P87" i="1" s="1"/>
  <c r="M114" i="1"/>
  <c r="N114" i="1" s="1"/>
  <c r="O114" i="1" s="1"/>
  <c r="P114" i="1" s="1"/>
  <c r="M112" i="1"/>
  <c r="N112" i="1" s="1"/>
  <c r="O112" i="1" s="1"/>
  <c r="P112" i="1" s="1"/>
  <c r="M113" i="1"/>
  <c r="N113" i="1" s="1"/>
  <c r="O113" i="1" s="1"/>
  <c r="P113" i="1" s="1"/>
  <c r="M100" i="1"/>
  <c r="N100" i="1" s="1"/>
  <c r="O100" i="1" s="1"/>
  <c r="P100" i="1" s="1"/>
  <c r="M71" i="1"/>
  <c r="N71" i="1" s="1"/>
  <c r="O71" i="1" s="1"/>
  <c r="P71" i="1" s="1"/>
  <c r="M73" i="1"/>
  <c r="N73" i="1" s="1"/>
  <c r="O73" i="1" s="1"/>
  <c r="P73" i="1" s="1"/>
  <c r="M75" i="1"/>
  <c r="N75" i="1" s="1"/>
  <c r="O75" i="1" s="1"/>
  <c r="P75" i="1" s="1"/>
  <c r="M81" i="1"/>
  <c r="N81" i="1" s="1"/>
  <c r="O81" i="1" s="1"/>
  <c r="P81" i="1" s="1"/>
  <c r="M69" i="1"/>
  <c r="N69" i="1" s="1"/>
  <c r="O69" i="1" s="1"/>
  <c r="P69" i="1" s="1"/>
  <c r="M78" i="1"/>
  <c r="N78" i="1" s="1"/>
  <c r="O78" i="1" s="1"/>
  <c r="P78" i="1" s="1"/>
  <c r="M74" i="1"/>
  <c r="N74" i="1" s="1"/>
  <c r="O74" i="1" s="1"/>
  <c r="P74" i="1" s="1"/>
  <c r="M72" i="1"/>
  <c r="N72" i="1" s="1"/>
  <c r="O72" i="1" s="1"/>
  <c r="P72" i="1" s="1"/>
  <c r="M79" i="1"/>
  <c r="N79" i="1" s="1"/>
  <c r="O79" i="1" s="1"/>
  <c r="P79" i="1" s="1"/>
  <c r="M106" i="1"/>
  <c r="N106" i="1" s="1"/>
  <c r="O106" i="1" s="1"/>
  <c r="P106" i="1" s="1"/>
  <c r="M115" i="1"/>
  <c r="N115" i="1" s="1"/>
  <c r="O115" i="1" s="1"/>
  <c r="P115" i="1" s="1"/>
  <c r="M105" i="1"/>
  <c r="N105" i="1" s="1"/>
  <c r="O105" i="1" s="1"/>
  <c r="P105" i="1" s="1"/>
  <c r="M107" i="1"/>
  <c r="N107" i="1" s="1"/>
  <c r="O107" i="1" s="1"/>
  <c r="P107" i="1" s="1"/>
  <c r="M103" i="1"/>
  <c r="N103" i="1" s="1"/>
  <c r="O103" i="1" s="1"/>
  <c r="P103" i="1" s="1"/>
  <c r="M101" i="1"/>
  <c r="N101" i="1" s="1"/>
  <c r="O101" i="1" s="1"/>
  <c r="P101" i="1" s="1"/>
  <c r="M32" i="1"/>
  <c r="N32" i="1" s="1"/>
  <c r="O32" i="1" s="1"/>
  <c r="P32" i="1" s="1"/>
  <c r="M19" i="1"/>
  <c r="N19" i="1" s="1"/>
  <c r="O19" i="1" s="1"/>
  <c r="P19" i="1" s="1"/>
  <c r="M29" i="1"/>
  <c r="N29" i="1" s="1"/>
  <c r="O29" i="1" s="1"/>
  <c r="P29" i="1" s="1"/>
  <c r="M17" i="1"/>
  <c r="N17" i="1" s="1"/>
  <c r="O17" i="1" s="1"/>
  <c r="P17" i="1" s="1"/>
  <c r="M26" i="1"/>
  <c r="N26" i="1" s="1"/>
  <c r="O26" i="1" s="1"/>
  <c r="P26" i="1" s="1"/>
  <c r="M48" i="1"/>
  <c r="N48" i="1" s="1"/>
  <c r="O48" i="1" s="1"/>
  <c r="P48" i="1" s="1"/>
  <c r="M51" i="1"/>
  <c r="N51" i="1" s="1"/>
  <c r="O51" i="1" s="1"/>
  <c r="P51" i="1" s="1"/>
  <c r="M54" i="1"/>
  <c r="N54" i="1" s="1"/>
  <c r="O54" i="1" s="1"/>
  <c r="P54" i="1" s="1"/>
  <c r="M56" i="1"/>
  <c r="N56" i="1" s="1"/>
  <c r="O56" i="1" s="1"/>
  <c r="P56" i="1" s="1"/>
  <c r="M58" i="1"/>
  <c r="N58" i="1" s="1"/>
  <c r="O58" i="1" s="1"/>
  <c r="P58" i="1" s="1"/>
  <c r="M62" i="1"/>
  <c r="N62" i="1" s="1"/>
  <c r="O62" i="1" s="1"/>
  <c r="P62" i="1" s="1"/>
  <c r="M64" i="1"/>
  <c r="N64" i="1" s="1"/>
  <c r="O64" i="1" s="1"/>
  <c r="P64" i="1" s="1"/>
  <c r="M47" i="1"/>
  <c r="N47" i="1" s="1"/>
  <c r="O47" i="1" s="1"/>
  <c r="P47" i="1" s="1"/>
  <c r="M61" i="1"/>
  <c r="N61" i="1" s="1"/>
  <c r="O61" i="1" s="1"/>
  <c r="P61" i="1" s="1"/>
  <c r="M60" i="1"/>
  <c r="N60" i="1" s="1"/>
  <c r="O60" i="1" s="1"/>
  <c r="P60" i="1" s="1"/>
  <c r="M55" i="1"/>
  <c r="N55" i="1" s="1"/>
  <c r="O55" i="1" s="1"/>
  <c r="P55" i="1" s="1"/>
  <c r="M108" i="1"/>
  <c r="N108" i="1" s="1"/>
  <c r="O108" i="1" s="1"/>
  <c r="P108" i="1" s="1"/>
  <c r="M90" i="1"/>
  <c r="N90" i="1" s="1"/>
  <c r="O90" i="1" s="1"/>
  <c r="P90" i="1" s="1"/>
  <c r="M12" i="1"/>
  <c r="N12" i="1" s="1"/>
  <c r="O12" i="1" s="1"/>
  <c r="P12" i="1" s="1"/>
  <c r="M20" i="1"/>
  <c r="N20" i="1" s="1"/>
  <c r="O20" i="1" s="1"/>
  <c r="P20" i="1" s="1"/>
  <c r="M22" i="1"/>
  <c r="N22" i="1" s="1"/>
  <c r="O22" i="1" s="1"/>
  <c r="P22" i="1" s="1"/>
  <c r="M14" i="1"/>
  <c r="N14" i="1" s="1"/>
  <c r="O14" i="1" s="1"/>
  <c r="P14" i="1" s="1"/>
  <c r="M24" i="1"/>
  <c r="N24" i="1" s="1"/>
  <c r="O24" i="1" s="1"/>
  <c r="P24" i="1" s="1"/>
  <c r="M16" i="1"/>
  <c r="N16" i="1" s="1"/>
  <c r="O16" i="1" s="1"/>
  <c r="P16" i="1" s="1"/>
  <c r="M10" i="1"/>
  <c r="N10" i="1" s="1"/>
  <c r="O10" i="1" s="1"/>
  <c r="P10" i="1" s="1"/>
  <c r="M23" i="1"/>
  <c r="N23" i="1" s="1"/>
  <c r="O23" i="1" s="1"/>
  <c r="P23" i="1" s="1"/>
  <c r="M15" i="1"/>
  <c r="N15" i="1" s="1"/>
  <c r="O15" i="1" s="1"/>
  <c r="P15" i="1" s="1"/>
  <c r="M18" i="1"/>
  <c r="N18" i="1" s="1"/>
  <c r="O18" i="1" s="1"/>
  <c r="P18" i="1" s="1"/>
  <c r="M25" i="1"/>
  <c r="N25" i="1" s="1"/>
  <c r="O25" i="1" s="1"/>
  <c r="P25" i="1" s="1"/>
  <c r="M102" i="1"/>
  <c r="N102" i="1" s="1"/>
  <c r="O102" i="1" s="1"/>
  <c r="P102" i="1" s="1"/>
  <c r="M6" i="1"/>
  <c r="N6" i="1" s="1"/>
  <c r="O6" i="1" s="1"/>
  <c r="P6" i="1" s="1"/>
  <c r="M9" i="1"/>
  <c r="N9" i="1" s="1"/>
  <c r="O9" i="1" s="1"/>
  <c r="P9" i="1" s="1"/>
  <c r="M11" i="1"/>
  <c r="N11" i="1" s="1"/>
  <c r="O11" i="1" s="1"/>
  <c r="P11" i="1" s="1"/>
  <c r="M5" i="1"/>
  <c r="N5" i="1" s="1"/>
  <c r="O5" i="1" s="1"/>
  <c r="P5" i="1" s="1"/>
  <c r="M4" i="1"/>
  <c r="N4" i="1" s="1"/>
  <c r="O4" i="1" s="1"/>
  <c r="P4" i="1" s="1"/>
  <c r="M7" i="1"/>
  <c r="N7" i="1" s="1"/>
  <c r="O7" i="1" s="1"/>
  <c r="P7" i="1" s="1"/>
  <c r="M2" i="1"/>
  <c r="N2" i="1" s="1"/>
  <c r="O2" i="1" s="1"/>
  <c r="P2" i="1" s="1"/>
  <c r="M3" i="1"/>
  <c r="N3" i="1" s="1"/>
  <c r="O3" i="1" s="1"/>
  <c r="P3" i="1" s="1"/>
  <c r="M13" i="1"/>
  <c r="N13" i="1" s="1"/>
  <c r="O13" i="1" s="1"/>
  <c r="P13" i="1" s="1"/>
  <c r="M104" i="1"/>
  <c r="N104" i="1" s="1"/>
  <c r="O104" i="1" s="1"/>
  <c r="P104" i="1" s="1"/>
  <c r="M68" i="1"/>
  <c r="N68" i="1" s="1"/>
  <c r="O68" i="1" s="1"/>
  <c r="P68" i="1" s="1"/>
  <c r="M57" i="1"/>
  <c r="N57" i="1" s="1"/>
  <c r="O57" i="1" s="1"/>
  <c r="P57" i="1" s="1"/>
  <c r="M66" i="1"/>
  <c r="N66" i="1" s="1"/>
  <c r="O66" i="1" s="1"/>
  <c r="P66" i="1" s="1"/>
  <c r="M76" i="1"/>
  <c r="N76" i="1" s="1"/>
  <c r="O76" i="1" s="1"/>
  <c r="P76" i="1" s="1"/>
  <c r="M63" i="1"/>
  <c r="N63" i="1" s="1"/>
  <c r="O63" i="1" s="1"/>
  <c r="P63" i="1" s="1"/>
  <c r="M67" i="1"/>
  <c r="N67" i="1" s="1"/>
  <c r="O67" i="1" s="1"/>
  <c r="P67" i="1" s="1"/>
  <c r="M77" i="1"/>
  <c r="N77" i="1" s="1"/>
  <c r="O77" i="1" s="1"/>
  <c r="P77" i="1" s="1"/>
  <c r="M65" i="1"/>
  <c r="N65" i="1" s="1"/>
  <c r="O65" i="1" s="1"/>
  <c r="P65" i="1" s="1"/>
  <c r="M21" i="1"/>
  <c r="N21" i="1" s="1"/>
  <c r="O21" i="1" s="1"/>
  <c r="P21" i="1" s="1"/>
  <c r="M28" i="1"/>
  <c r="N28" i="1" s="1"/>
  <c r="O28" i="1" s="1"/>
  <c r="P28" i="1" s="1"/>
  <c r="M41" i="1"/>
  <c r="N41" i="1" s="1"/>
  <c r="O41" i="1" s="1"/>
  <c r="P41" i="1" s="1"/>
  <c r="M33" i="1"/>
  <c r="N33" i="1" s="1"/>
  <c r="O33" i="1" s="1"/>
  <c r="P33" i="1" s="1"/>
  <c r="M45" i="1"/>
  <c r="N45" i="1" s="1"/>
  <c r="O45" i="1" s="1"/>
  <c r="P45" i="1" s="1"/>
  <c r="M43" i="1"/>
  <c r="N43" i="1" s="1"/>
  <c r="O43" i="1" s="1"/>
  <c r="P43" i="1" s="1"/>
  <c r="M53" i="1"/>
  <c r="N53" i="1" s="1"/>
  <c r="O53" i="1" s="1"/>
  <c r="P53" i="1" s="1"/>
  <c r="M34" i="1"/>
  <c r="N34" i="1" s="1"/>
  <c r="O34" i="1" s="1"/>
  <c r="P34" i="1" s="1"/>
  <c r="M40" i="1"/>
  <c r="N40" i="1" s="1"/>
  <c r="O40" i="1" s="1"/>
  <c r="P40" i="1" s="1"/>
  <c r="M35" i="1"/>
  <c r="N35" i="1" s="1"/>
  <c r="O35" i="1" s="1"/>
  <c r="P35" i="1" s="1"/>
  <c r="M39" i="1"/>
  <c r="N39" i="1" s="1"/>
  <c r="O39" i="1" s="1"/>
  <c r="P39" i="1" s="1"/>
  <c r="M36" i="1"/>
  <c r="N36" i="1" s="1"/>
  <c r="O36" i="1" s="1"/>
  <c r="P36" i="1" s="1"/>
  <c r="M30" i="1"/>
  <c r="N30" i="1" s="1"/>
  <c r="O30" i="1" s="1"/>
  <c r="P30" i="1" s="1"/>
  <c r="M42" i="1"/>
  <c r="N42" i="1" s="1"/>
  <c r="O42" i="1" s="1"/>
  <c r="P42" i="1" s="1"/>
  <c r="M38" i="1"/>
  <c r="N38" i="1" s="1"/>
  <c r="O38" i="1" s="1"/>
  <c r="P38" i="1" s="1"/>
  <c r="M50" i="1"/>
  <c r="N50" i="1" s="1"/>
  <c r="O50" i="1" s="1"/>
  <c r="P50" i="1" s="1"/>
  <c r="M27" i="1"/>
  <c r="N27" i="1" s="1"/>
  <c r="O27" i="1" s="1"/>
  <c r="P27" i="1" s="1"/>
  <c r="M46" i="1"/>
  <c r="N46" i="1" s="1"/>
  <c r="O46" i="1" s="1"/>
  <c r="P46" i="1" s="1"/>
  <c r="M31" i="1"/>
  <c r="N31" i="1" s="1"/>
  <c r="O31" i="1" s="1"/>
  <c r="P31" i="1" s="1"/>
  <c r="M44" i="1"/>
  <c r="N44" i="1" s="1"/>
  <c r="O44" i="1" s="1"/>
  <c r="P44" i="1" s="1"/>
  <c r="M37" i="1"/>
  <c r="N37" i="1" s="1"/>
  <c r="O37" i="1" s="1"/>
  <c r="P37" i="1" s="1"/>
  <c r="M52" i="1"/>
  <c r="N52" i="1" s="1"/>
  <c r="O52" i="1" s="1"/>
  <c r="P52" i="1" s="1"/>
  <c r="M117" i="1"/>
  <c r="N117" i="1" s="1"/>
  <c r="O117" i="1" s="1"/>
  <c r="P117" i="1" s="1"/>
  <c r="M83" i="1"/>
  <c r="N83" i="1" s="1"/>
  <c r="O83" i="1" s="1"/>
  <c r="P83" i="1" s="1"/>
  <c r="M84" i="1"/>
  <c r="N84" i="1" s="1"/>
  <c r="O84" i="1" s="1"/>
  <c r="P84" i="1" s="1"/>
  <c r="M93" i="1"/>
  <c r="N93" i="1" s="1"/>
  <c r="O93" i="1" s="1"/>
  <c r="P93" i="1" s="1"/>
  <c r="M85" i="1"/>
  <c r="N85" i="1" s="1"/>
  <c r="O85" i="1" s="1"/>
  <c r="P85" i="1" s="1"/>
  <c r="M88" i="1"/>
  <c r="N88" i="1" s="1"/>
  <c r="O88" i="1" s="1"/>
  <c r="P88" i="1" s="1"/>
  <c r="M82" i="1"/>
  <c r="N82" i="1" s="1"/>
  <c r="O82" i="1" s="1"/>
  <c r="P82" i="1" s="1"/>
  <c r="M70" i="1"/>
  <c r="N70" i="1" s="1"/>
  <c r="O70" i="1" s="1"/>
  <c r="P70" i="1" s="1"/>
  <c r="M96" i="1"/>
  <c r="N96" i="1" s="1"/>
  <c r="O96" i="1" s="1"/>
  <c r="P96" i="1" s="1"/>
  <c r="M80" i="1"/>
  <c r="N80" i="1" s="1"/>
  <c r="O80" i="1" s="1"/>
  <c r="P80" i="1" s="1"/>
  <c r="M86" i="1"/>
  <c r="N86" i="1" s="1"/>
  <c r="O86" i="1" s="1"/>
  <c r="P86" i="1" s="1"/>
  <c r="M49" i="1"/>
  <c r="N49" i="1" s="1"/>
  <c r="O49" i="1" s="1"/>
  <c r="P49" i="1" s="1"/>
  <c r="M8" i="1"/>
  <c r="N8" i="1" s="1"/>
  <c r="O8" i="1" s="1"/>
  <c r="P8" i="1" s="1"/>
  <c r="Q203" i="1" l="1"/>
  <c r="R203" i="1" s="1"/>
  <c r="S203" i="1" s="1"/>
  <c r="Q212" i="1"/>
  <c r="R212" i="1" s="1"/>
  <c r="S212" i="1" s="1"/>
  <c r="Q217" i="1"/>
  <c r="R217" i="1" s="1"/>
  <c r="S217" i="1" s="1"/>
  <c r="Q198" i="1"/>
  <c r="R198" i="1" s="1"/>
  <c r="S198" i="1" s="1"/>
  <c r="Q201" i="1"/>
  <c r="R201" i="1" s="1"/>
  <c r="S201" i="1" s="1"/>
  <c r="Q213" i="1"/>
  <c r="R213" i="1" s="1"/>
  <c r="S213" i="1" s="1"/>
  <c r="Q200" i="1"/>
  <c r="R200" i="1" s="1"/>
  <c r="S200" i="1" s="1"/>
  <c r="Q197" i="1"/>
  <c r="R197" i="1" s="1"/>
  <c r="S197" i="1" s="1"/>
  <c r="Q205" i="1"/>
  <c r="R205" i="1" s="1"/>
  <c r="S205" i="1" s="1"/>
  <c r="Q196" i="1"/>
  <c r="R196" i="1" s="1"/>
  <c r="S196" i="1" s="1"/>
  <c r="Q194" i="1"/>
  <c r="R194" i="1" s="1"/>
  <c r="S194" i="1" s="1"/>
  <c r="Q188" i="1"/>
  <c r="R188" i="1" s="1"/>
  <c r="S188" i="1" s="1"/>
  <c r="Q193" i="1"/>
  <c r="R193" i="1" s="1"/>
  <c r="S193" i="1" s="1"/>
  <c r="Q191" i="1"/>
  <c r="R191" i="1" s="1"/>
  <c r="S191" i="1" s="1"/>
  <c r="Q192" i="1"/>
  <c r="R192" i="1" s="1"/>
  <c r="S192" i="1" s="1"/>
  <c r="Q202" i="1"/>
  <c r="R202" i="1" s="1"/>
  <c r="S202" i="1" s="1"/>
  <c r="Q215" i="1"/>
  <c r="R215" i="1" s="1"/>
  <c r="S215" i="1" s="1"/>
  <c r="Q175" i="1"/>
  <c r="R175" i="1" s="1"/>
  <c r="S175" i="1" s="1"/>
  <c r="Q190" i="1"/>
  <c r="R190" i="1" s="1"/>
  <c r="S190" i="1" s="1"/>
  <c r="Q199" i="1"/>
  <c r="R199" i="1" s="1"/>
  <c r="S199" i="1" s="1"/>
  <c r="Q220" i="1"/>
  <c r="R220" i="1" s="1"/>
  <c r="S220" i="1" s="1"/>
  <c r="Q221" i="1"/>
  <c r="R221" i="1" s="1"/>
  <c r="S221" i="1" s="1"/>
  <c r="Q206" i="1"/>
  <c r="R206" i="1" s="1"/>
  <c r="S206" i="1" s="1"/>
  <c r="Q214" i="1"/>
  <c r="R214" i="1" s="1"/>
  <c r="S214" i="1" s="1"/>
  <c r="Q189" i="1"/>
  <c r="R189" i="1" s="1"/>
  <c r="S189" i="1" s="1"/>
  <c r="Q219" i="1"/>
  <c r="R219" i="1" s="1"/>
  <c r="S219" i="1" s="1"/>
  <c r="Q204" i="1"/>
  <c r="R204" i="1" s="1"/>
  <c r="S204" i="1" s="1"/>
  <c r="Q208" i="1"/>
  <c r="R208" i="1" s="1"/>
  <c r="S208" i="1" s="1"/>
  <c r="Q222" i="1"/>
  <c r="R222" i="1" s="1"/>
  <c r="S222" i="1" s="1"/>
  <c r="Q223" i="1"/>
  <c r="R223" i="1" s="1"/>
  <c r="S223" i="1" s="1"/>
  <c r="Q216" i="1"/>
  <c r="R216" i="1" s="1"/>
  <c r="S216" i="1" s="1"/>
  <c r="Q210" i="1"/>
  <c r="R210" i="1" s="1"/>
  <c r="S210" i="1" s="1"/>
  <c r="Q207" i="1"/>
  <c r="R207" i="1" s="1"/>
  <c r="S207" i="1" s="1"/>
  <c r="Q225" i="1"/>
  <c r="R225" i="1" s="1"/>
  <c r="S225" i="1" s="1"/>
  <c r="Q209" i="1"/>
  <c r="R209" i="1" s="1"/>
  <c r="S209" i="1" s="1"/>
  <c r="Q224" i="1"/>
  <c r="R224" i="1" s="1"/>
  <c r="S224" i="1" s="1"/>
  <c r="Q195" i="1"/>
  <c r="R195" i="1" s="1"/>
  <c r="S195" i="1" s="1"/>
  <c r="Q185" i="1"/>
  <c r="R185" i="1" s="1"/>
  <c r="S185" i="1" s="1"/>
  <c r="Q218" i="1"/>
  <c r="R218" i="1" s="1"/>
  <c r="S218" i="1" s="1"/>
  <c r="Q211" i="1"/>
  <c r="R211" i="1" s="1"/>
  <c r="S211" i="1" s="1"/>
  <c r="Q171" i="1"/>
  <c r="R171" i="1" s="1"/>
  <c r="S171" i="1" s="1"/>
  <c r="Q162" i="1"/>
  <c r="R162" i="1" s="1"/>
  <c r="S162" i="1" s="1"/>
  <c r="Q170" i="1"/>
  <c r="R170" i="1" s="1"/>
  <c r="S170" i="1" s="1"/>
  <c r="Q177" i="1"/>
  <c r="R177" i="1" s="1"/>
  <c r="S177" i="1" s="1"/>
  <c r="Q157" i="1"/>
  <c r="R157" i="1" s="1"/>
  <c r="S157" i="1" s="1"/>
  <c r="Q181" i="1"/>
  <c r="R181" i="1" s="1"/>
  <c r="S181" i="1" s="1"/>
  <c r="Q182" i="1"/>
  <c r="R182" i="1" s="1"/>
  <c r="S182" i="1" s="1"/>
  <c r="Q165" i="1"/>
  <c r="R165" i="1" s="1"/>
  <c r="S165" i="1" s="1"/>
  <c r="Q160" i="1"/>
  <c r="R160" i="1" s="1"/>
  <c r="S160" i="1" s="1"/>
  <c r="Q179" i="1"/>
  <c r="R179" i="1" s="1"/>
  <c r="S179" i="1" s="1"/>
  <c r="Q184" i="1"/>
  <c r="R184" i="1" s="1"/>
  <c r="S184" i="1" s="1"/>
  <c r="Q176" i="1"/>
  <c r="R176" i="1" s="1"/>
  <c r="S176" i="1" s="1"/>
  <c r="Q187" i="1"/>
  <c r="R187" i="1" s="1"/>
  <c r="S187" i="1" s="1"/>
  <c r="Q172" i="1"/>
  <c r="R172" i="1" s="1"/>
  <c r="S172" i="1" s="1"/>
  <c r="Q169" i="1"/>
  <c r="R169" i="1" s="1"/>
  <c r="S169" i="1" s="1"/>
  <c r="Q161" i="1"/>
  <c r="R161" i="1" s="1"/>
  <c r="S161" i="1" s="1"/>
  <c r="Q180" i="1"/>
  <c r="R180" i="1" s="1"/>
  <c r="S180" i="1" s="1"/>
  <c r="Q183" i="1"/>
  <c r="R183" i="1" s="1"/>
  <c r="S183" i="1" s="1"/>
  <c r="Q173" i="1"/>
  <c r="R173" i="1" s="1"/>
  <c r="S173" i="1" s="1"/>
  <c r="Q178" i="1"/>
  <c r="R178" i="1" s="1"/>
  <c r="S178" i="1" s="1"/>
  <c r="Q174" i="1"/>
  <c r="R174" i="1" s="1"/>
  <c r="S174" i="1" s="1"/>
  <c r="Q163" i="1"/>
  <c r="R163" i="1" s="1"/>
  <c r="S163" i="1" s="1"/>
  <c r="Q186" i="1"/>
  <c r="R186" i="1" s="1"/>
  <c r="S186" i="1" s="1"/>
  <c r="Q159" i="1"/>
  <c r="R159" i="1" s="1"/>
  <c r="S159" i="1" s="1"/>
  <c r="Q158" i="1"/>
  <c r="R158" i="1" s="1"/>
  <c r="S158" i="1" s="1"/>
  <c r="Q123" i="1"/>
  <c r="R123" i="1" s="1"/>
  <c r="S123" i="1" s="1"/>
  <c r="Q145" i="1"/>
  <c r="R145" i="1" s="1"/>
  <c r="S145" i="1" s="1"/>
  <c r="Q150" i="1"/>
  <c r="R150" i="1" s="1"/>
  <c r="S150" i="1" s="1"/>
  <c r="Q130" i="1"/>
  <c r="R130" i="1" s="1"/>
  <c r="S130" i="1" s="1"/>
  <c r="Q129" i="1"/>
  <c r="R129" i="1" s="1"/>
  <c r="S129" i="1" s="1"/>
  <c r="Q141" i="1"/>
  <c r="R141" i="1" s="1"/>
  <c r="S141" i="1" s="1"/>
  <c r="Q167" i="1"/>
  <c r="R167" i="1" s="1"/>
  <c r="S167" i="1" s="1"/>
  <c r="Q135" i="1"/>
  <c r="R135" i="1" s="1"/>
  <c r="S135" i="1" s="1"/>
  <c r="Q148" i="1"/>
  <c r="R148" i="1" s="1"/>
  <c r="S148" i="1" s="1"/>
  <c r="Q143" i="1"/>
  <c r="R143" i="1" s="1"/>
  <c r="S143" i="1" s="1"/>
  <c r="Q138" i="1"/>
  <c r="R138" i="1" s="1"/>
  <c r="S138" i="1" s="1"/>
  <c r="Q164" i="1"/>
  <c r="R164" i="1" s="1"/>
  <c r="S164" i="1" s="1"/>
  <c r="Q147" i="1"/>
  <c r="R147" i="1" s="1"/>
  <c r="S147" i="1" s="1"/>
  <c r="Q132" i="1"/>
  <c r="R132" i="1" s="1"/>
  <c r="S132" i="1" s="1"/>
  <c r="Q156" i="1"/>
  <c r="R156" i="1" s="1"/>
  <c r="S156" i="1" s="1"/>
  <c r="Q149" i="1"/>
  <c r="R149" i="1" s="1"/>
  <c r="S149" i="1" s="1"/>
  <c r="Q124" i="1"/>
  <c r="R124" i="1" s="1"/>
  <c r="S124" i="1" s="1"/>
  <c r="Q139" i="1"/>
  <c r="R139" i="1" s="1"/>
  <c r="S139" i="1" s="1"/>
  <c r="Q152" i="1"/>
  <c r="R152" i="1" s="1"/>
  <c r="S152" i="1" s="1"/>
  <c r="Q155" i="1"/>
  <c r="R155" i="1" s="1"/>
  <c r="S155" i="1" s="1"/>
  <c r="Q168" i="1"/>
  <c r="R168" i="1" s="1"/>
  <c r="S168" i="1" s="1"/>
  <c r="Q144" i="1"/>
  <c r="R144" i="1" s="1"/>
  <c r="S144" i="1" s="1"/>
  <c r="Q136" i="1"/>
  <c r="R136" i="1" s="1"/>
  <c r="S136" i="1" s="1"/>
  <c r="Q142" i="1"/>
  <c r="R142" i="1" s="1"/>
  <c r="S142" i="1" s="1"/>
  <c r="Q140" i="1"/>
  <c r="R140" i="1" s="1"/>
  <c r="S140" i="1" s="1"/>
  <c r="Q146" i="1"/>
  <c r="R146" i="1" s="1"/>
  <c r="S146" i="1" s="1"/>
  <c r="Q137" i="1"/>
  <c r="R137" i="1" s="1"/>
  <c r="S137" i="1" s="1"/>
  <c r="Q154" i="1"/>
  <c r="R154" i="1" s="1"/>
  <c r="S154" i="1" s="1"/>
  <c r="Q151" i="1"/>
  <c r="R151" i="1" s="1"/>
  <c r="S151" i="1" s="1"/>
  <c r="Q166" i="1"/>
  <c r="R166" i="1" s="1"/>
  <c r="S166" i="1" s="1"/>
  <c r="Q153" i="1"/>
  <c r="R153" i="1" s="1"/>
  <c r="S153" i="1" s="1"/>
  <c r="Q126" i="1"/>
  <c r="R126" i="1" s="1"/>
  <c r="S126" i="1" s="1"/>
  <c r="Q128" i="1"/>
  <c r="R128" i="1" s="1"/>
  <c r="S128" i="1" s="1"/>
  <c r="Q125" i="1"/>
  <c r="R125" i="1" s="1"/>
  <c r="S125" i="1" s="1"/>
  <c r="Q121" i="1"/>
  <c r="R121" i="1" s="1"/>
  <c r="S121" i="1" s="1"/>
  <c r="Q134" i="1"/>
  <c r="R134" i="1" s="1"/>
  <c r="S134" i="1" s="1"/>
  <c r="Q110" i="1"/>
  <c r="R110" i="1" s="1"/>
  <c r="S110" i="1" s="1"/>
  <c r="Q122" i="1"/>
  <c r="R122" i="1" s="1"/>
  <c r="S122" i="1" s="1"/>
  <c r="Q133" i="1"/>
  <c r="R133" i="1" s="1"/>
  <c r="S133" i="1" s="1"/>
  <c r="Q127" i="1"/>
  <c r="R127" i="1" s="1"/>
  <c r="S127" i="1" s="1"/>
  <c r="Q131" i="1"/>
  <c r="R131" i="1" s="1"/>
  <c r="S131" i="1" s="1"/>
  <c r="Q119" i="1"/>
  <c r="R119" i="1" s="1"/>
  <c r="S119" i="1" s="1"/>
  <c r="Q120" i="1"/>
  <c r="R120" i="1" s="1"/>
  <c r="S120" i="1" s="1"/>
  <c r="Q116" i="1"/>
  <c r="R116" i="1" s="1"/>
  <c r="S116" i="1" s="1"/>
  <c r="Q111" i="1"/>
  <c r="R111" i="1" s="1"/>
  <c r="S111" i="1" s="1"/>
  <c r="Q109" i="1"/>
  <c r="R109" i="1" s="1"/>
  <c r="S109" i="1" s="1"/>
  <c r="Q118" i="1"/>
  <c r="R118" i="1" s="1"/>
  <c r="S118" i="1" s="1"/>
  <c r="Q36" i="1"/>
  <c r="R36" i="1" s="1"/>
  <c r="S36" i="1" s="1"/>
  <c r="Q19" i="1"/>
  <c r="R19" i="1" s="1"/>
  <c r="S19" i="1" s="1"/>
  <c r="Q44" i="1"/>
  <c r="R44" i="1" s="1"/>
  <c r="S44" i="1" s="1"/>
  <c r="Q45" i="1"/>
  <c r="R45" i="1" s="1"/>
  <c r="S45" i="1" s="1"/>
  <c r="Q104" i="1"/>
  <c r="R104" i="1" s="1"/>
  <c r="S104" i="1" s="1"/>
  <c r="Q24" i="1"/>
  <c r="R24" i="1" s="1"/>
  <c r="S24" i="1" s="1"/>
  <c r="Q108" i="1"/>
  <c r="R108" i="1" s="1"/>
  <c r="S108" i="1" s="1"/>
  <c r="Q56" i="1"/>
  <c r="R56" i="1" s="1"/>
  <c r="S56" i="1" s="1"/>
  <c r="Q91" i="1"/>
  <c r="R91" i="1" s="1"/>
  <c r="S91" i="1" s="1"/>
  <c r="Q46" i="1"/>
  <c r="R46" i="1" s="1"/>
  <c r="S46" i="1" s="1"/>
  <c r="Q80" i="1"/>
  <c r="R80" i="1" s="1"/>
  <c r="S80" i="1" s="1"/>
  <c r="Q95" i="1"/>
  <c r="R95" i="1" s="1"/>
  <c r="S95" i="1" s="1"/>
  <c r="Q21" i="1"/>
  <c r="R21" i="1" s="1"/>
  <c r="S21" i="1" s="1"/>
  <c r="Q31" i="1"/>
  <c r="R31" i="1" s="1"/>
  <c r="S31" i="1" s="1"/>
  <c r="Q3" i="1"/>
  <c r="R3" i="1" s="1"/>
  <c r="S3" i="1" s="1"/>
  <c r="Q28" i="1"/>
  <c r="R28" i="1" s="1"/>
  <c r="S28" i="1" s="1"/>
  <c r="Q96" i="1"/>
  <c r="R96" i="1" s="1"/>
  <c r="S96" i="1" s="1"/>
  <c r="Q70" i="1"/>
  <c r="R70" i="1" s="1"/>
  <c r="S70" i="1" s="1"/>
  <c r="Q4" i="1"/>
  <c r="R4" i="1" s="1"/>
  <c r="S4" i="1" s="1"/>
  <c r="Q79" i="1"/>
  <c r="R79" i="1" s="1"/>
  <c r="S79" i="1" s="1"/>
  <c r="Q33" i="1"/>
  <c r="R33" i="1" s="1"/>
  <c r="S33" i="1" s="1"/>
  <c r="Q48" i="1"/>
  <c r="R48" i="1" s="1"/>
  <c r="S48" i="1" s="1"/>
  <c r="Q50" i="1"/>
  <c r="R50" i="1" s="1"/>
  <c r="S50" i="1" s="1"/>
  <c r="Q38" i="1"/>
  <c r="R38" i="1" s="1"/>
  <c r="S38" i="1" s="1"/>
  <c r="Q82" i="1"/>
  <c r="R82" i="1" s="1"/>
  <c r="S82" i="1" s="1"/>
  <c r="Q94" i="1"/>
  <c r="R94" i="1" s="1"/>
  <c r="S94" i="1" s="1"/>
  <c r="Q88" i="1"/>
  <c r="R88" i="1" s="1"/>
  <c r="S88" i="1" s="1"/>
  <c r="Q72" i="1"/>
  <c r="R72" i="1" s="1"/>
  <c r="S72" i="1" s="1"/>
  <c r="Q13" i="1"/>
  <c r="R13" i="1" s="1"/>
  <c r="S13" i="1" s="1"/>
  <c r="Q51" i="1"/>
  <c r="R51" i="1" s="1"/>
  <c r="S51" i="1" s="1"/>
  <c r="Q27" i="1"/>
  <c r="R27" i="1" s="1"/>
  <c r="S27" i="1" s="1"/>
  <c r="Q85" i="1"/>
  <c r="R85" i="1" s="1"/>
  <c r="S85" i="1" s="1"/>
  <c r="Q11" i="1"/>
  <c r="R11" i="1" s="1"/>
  <c r="S11" i="1" s="1"/>
  <c r="Q60" i="1"/>
  <c r="R60" i="1" s="1"/>
  <c r="S60" i="1" s="1"/>
  <c r="Q54" i="1"/>
  <c r="R54" i="1" s="1"/>
  <c r="S54" i="1" s="1"/>
  <c r="Q63" i="1"/>
  <c r="R63" i="1" s="1"/>
  <c r="S63" i="1" s="1"/>
  <c r="Q69" i="1"/>
  <c r="R69" i="1" s="1"/>
  <c r="S69" i="1" s="1"/>
  <c r="Q32" i="1"/>
  <c r="R32" i="1" s="1"/>
  <c r="S32" i="1" s="1"/>
  <c r="Q15" i="1"/>
  <c r="R15" i="1" s="1"/>
  <c r="S15" i="1" s="1"/>
  <c r="Q14" i="1"/>
  <c r="R14" i="1" s="1"/>
  <c r="S14" i="1" s="1"/>
  <c r="Q78" i="1"/>
  <c r="R78" i="1" s="1"/>
  <c r="S78" i="1" s="1"/>
  <c r="Q25" i="1"/>
  <c r="R25" i="1" s="1"/>
  <c r="S25" i="1" s="1"/>
  <c r="Q35" i="1"/>
  <c r="R35" i="1" s="1"/>
  <c r="S35" i="1" s="1"/>
  <c r="Q47" i="1"/>
  <c r="R47" i="1" s="1"/>
  <c r="S47" i="1" s="1"/>
  <c r="Q23" i="1"/>
  <c r="R23" i="1" s="1"/>
  <c r="S23" i="1" s="1"/>
  <c r="Q52" i="1"/>
  <c r="R52" i="1" s="1"/>
  <c r="S52" i="1" s="1"/>
  <c r="Q84" i="1"/>
  <c r="R84" i="1" s="1"/>
  <c r="S84" i="1" s="1"/>
  <c r="Q112" i="1"/>
  <c r="R112" i="1" s="1"/>
  <c r="S112" i="1" s="1"/>
  <c r="Q18" i="1"/>
  <c r="R18" i="1" s="1"/>
  <c r="S18" i="1" s="1"/>
  <c r="Q81" i="1"/>
  <c r="R81" i="1" s="1"/>
  <c r="S81" i="1" s="1"/>
  <c r="Q117" i="1"/>
  <c r="R117" i="1" s="1"/>
  <c r="S117" i="1" s="1"/>
  <c r="Q75" i="1"/>
  <c r="R75" i="1" s="1"/>
  <c r="S75" i="1" s="1"/>
  <c r="Q57" i="1"/>
  <c r="R57" i="1" s="1"/>
  <c r="S57" i="1" s="1"/>
  <c r="Q73" i="1"/>
  <c r="R73" i="1" s="1"/>
  <c r="S73" i="1" s="1"/>
  <c r="Q68" i="1"/>
  <c r="R68" i="1" s="1"/>
  <c r="S68" i="1" s="1"/>
  <c r="Q10" i="1"/>
  <c r="R10" i="1" s="1"/>
  <c r="S10" i="1" s="1"/>
  <c r="Q71" i="1"/>
  <c r="R71" i="1" s="1"/>
  <c r="S71" i="1" s="1"/>
  <c r="Q100" i="1"/>
  <c r="R100" i="1" s="1"/>
  <c r="S100" i="1" s="1"/>
  <c r="Q66" i="1"/>
  <c r="R66" i="1" s="1"/>
  <c r="S66" i="1" s="1"/>
  <c r="Q5" i="1"/>
  <c r="R5" i="1" s="1"/>
  <c r="S5" i="1" s="1"/>
  <c r="Q102" i="1"/>
  <c r="R102" i="1" s="1"/>
  <c r="S102" i="1" s="1"/>
  <c r="Q2" i="1"/>
  <c r="R2" i="1" s="1"/>
  <c r="S2" i="1" s="1"/>
  <c r="Q114" i="1"/>
  <c r="R114" i="1" s="1"/>
  <c r="S114" i="1" s="1"/>
  <c r="Q74" i="1"/>
  <c r="R74" i="1" s="1"/>
  <c r="S74" i="1" s="1"/>
  <c r="Q93" i="1"/>
  <c r="R93" i="1" s="1"/>
  <c r="S93" i="1" s="1"/>
  <c r="Q89" i="1"/>
  <c r="R89" i="1" s="1"/>
  <c r="S89" i="1" s="1"/>
  <c r="Q103" i="1"/>
  <c r="R103" i="1" s="1"/>
  <c r="S103" i="1" s="1"/>
  <c r="Q8" i="1"/>
  <c r="R8" i="1" s="1"/>
  <c r="S8" i="1" s="1"/>
  <c r="Q43" i="1"/>
  <c r="R43" i="1" s="1"/>
  <c r="S43" i="1" s="1"/>
  <c r="Q9" i="1"/>
  <c r="R9" i="1" s="1"/>
  <c r="S9" i="1" s="1"/>
  <c r="Q7" i="1"/>
  <c r="R7" i="1" s="1"/>
  <c r="S7" i="1" s="1"/>
  <c r="Q107" i="1"/>
  <c r="R107" i="1" s="1"/>
  <c r="S107" i="1" s="1"/>
  <c r="Q12" i="1"/>
  <c r="R12" i="1" s="1"/>
  <c r="S12" i="1" s="1"/>
  <c r="Q99" i="1"/>
  <c r="R99" i="1" s="1"/>
  <c r="S99" i="1" s="1"/>
  <c r="Q53" i="1"/>
  <c r="R53" i="1" s="1"/>
  <c r="S53" i="1" s="1"/>
  <c r="Q92" i="1"/>
  <c r="R92" i="1" s="1"/>
  <c r="S92" i="1" s="1"/>
  <c r="Q62" i="1"/>
  <c r="R62" i="1" s="1"/>
  <c r="S62" i="1" s="1"/>
  <c r="Q105" i="1"/>
  <c r="R105" i="1" s="1"/>
  <c r="S105" i="1" s="1"/>
  <c r="Q26" i="1"/>
  <c r="R26" i="1" s="1"/>
  <c r="S26" i="1" s="1"/>
  <c r="Q20" i="1"/>
  <c r="R20" i="1" s="1"/>
  <c r="S20" i="1" s="1"/>
  <c r="Q65" i="1"/>
  <c r="R65" i="1" s="1"/>
  <c r="S65" i="1" s="1"/>
  <c r="Q76" i="1"/>
  <c r="R76" i="1" s="1"/>
  <c r="S76" i="1" s="1"/>
  <c r="Q106" i="1"/>
  <c r="R106" i="1" s="1"/>
  <c r="S106" i="1" s="1"/>
  <c r="Q6" i="1"/>
  <c r="R6" i="1" s="1"/>
  <c r="S6" i="1" s="1"/>
  <c r="Q59" i="1"/>
  <c r="R59" i="1" s="1"/>
  <c r="S59" i="1" s="1"/>
  <c r="Q34" i="1"/>
  <c r="R34" i="1" s="1"/>
  <c r="S34" i="1" s="1"/>
  <c r="Q61" i="1"/>
  <c r="R61" i="1" s="1"/>
  <c r="S61" i="1" s="1"/>
  <c r="Q16" i="1"/>
  <c r="R16" i="1" s="1"/>
  <c r="S16" i="1" s="1"/>
  <c r="Q22" i="1"/>
  <c r="R22" i="1" s="1"/>
  <c r="S22" i="1" s="1"/>
  <c r="Q67" i="1"/>
  <c r="R67" i="1" s="1"/>
  <c r="S67" i="1" s="1"/>
  <c r="Q58" i="1"/>
  <c r="R58" i="1" s="1"/>
  <c r="S58" i="1" s="1"/>
  <c r="Q41" i="1"/>
  <c r="R41" i="1" s="1"/>
  <c r="S41" i="1" s="1"/>
  <c r="Q97" i="1"/>
  <c r="R97" i="1" s="1"/>
  <c r="S97" i="1" s="1"/>
  <c r="Q113" i="1"/>
  <c r="R113" i="1" s="1"/>
  <c r="S113" i="1" s="1"/>
  <c r="Q39" i="1"/>
  <c r="R39" i="1" s="1"/>
  <c r="S39" i="1" s="1"/>
  <c r="Q40" i="1"/>
  <c r="R40" i="1" s="1"/>
  <c r="S40" i="1" s="1"/>
  <c r="Q77" i="1"/>
  <c r="R77" i="1" s="1"/>
  <c r="S77" i="1" s="1"/>
  <c r="Q90" i="1"/>
  <c r="R90" i="1" s="1"/>
  <c r="S90" i="1" s="1"/>
  <c r="Q64" i="1"/>
  <c r="R64" i="1" s="1"/>
  <c r="S64" i="1" s="1"/>
  <c r="Q83" i="1"/>
  <c r="R83" i="1" s="1"/>
  <c r="S83" i="1" s="1"/>
  <c r="Q29" i="1"/>
  <c r="R29" i="1" s="1"/>
  <c r="S29" i="1" s="1"/>
  <c r="Q55" i="1"/>
  <c r="R55" i="1" s="1"/>
  <c r="S55" i="1" s="1"/>
  <c r="Q87" i="1"/>
  <c r="R87" i="1" s="1"/>
  <c r="S87" i="1" s="1"/>
  <c r="Q86" i="1"/>
  <c r="R86" i="1" s="1"/>
  <c r="S86" i="1" s="1"/>
  <c r="Q17" i="1"/>
  <c r="R17" i="1" s="1"/>
  <c r="S17" i="1" s="1"/>
  <c r="Q37" i="1"/>
  <c r="R37" i="1" s="1"/>
  <c r="S37" i="1" s="1"/>
  <c r="Q49" i="1"/>
  <c r="R49" i="1" s="1"/>
  <c r="S49" i="1" s="1"/>
  <c r="Q30" i="1"/>
  <c r="R30" i="1" s="1"/>
  <c r="S30" i="1" s="1"/>
  <c r="Q42" i="1"/>
  <c r="R42" i="1" s="1"/>
  <c r="S42" i="1" s="1"/>
  <c r="Q98" i="1"/>
  <c r="R98" i="1" s="1"/>
  <c r="S98" i="1" s="1"/>
  <c r="Q115" i="1"/>
  <c r="R115" i="1" s="1"/>
  <c r="S115" i="1" s="1"/>
  <c r="Q101" i="1"/>
  <c r="R101" i="1" s="1"/>
  <c r="S101" i="1" s="1"/>
</calcChain>
</file>

<file path=xl/sharedStrings.xml><?xml version="1.0" encoding="utf-8"?>
<sst xmlns="http://schemas.openxmlformats.org/spreadsheetml/2006/main" count="467" uniqueCount="245">
  <si>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</si>
  <si>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</si>
  <si>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</si>
  <si>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</si>
  <si>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</si>
  <si>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</si>
  <si>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</si>
  <si>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</si>
  <si>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</si>
  <si>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</si>
  <si>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</si>
  <si>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</si>
  <si>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</si>
  <si>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</si>
  <si>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</si>
  <si>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</si>
  <si>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</si>
  <si>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</si>
  <si>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</si>
  <si>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Commandeering       </t>
  </si>
  <si>
    <t xml:space="preserve">My Oddette          </t>
  </si>
  <si>
    <t>Coffs Harbour</t>
  </si>
  <si>
    <t xml:space="preserve">Perigord            </t>
  </si>
  <si>
    <t xml:space="preserve">Dark Euro           </t>
  </si>
  <si>
    <t xml:space="preserve">Claptone            </t>
  </si>
  <si>
    <t xml:space="preserve">Gobbled             </t>
  </si>
  <si>
    <t xml:space="preserve">Klopp               </t>
  </si>
  <si>
    <t xml:space="preserve">The Difference      </t>
  </si>
  <si>
    <t xml:space="preserve">Rose Bouquet        </t>
  </si>
  <si>
    <t xml:space="preserve">Beat That           </t>
  </si>
  <si>
    <t>Gatton</t>
  </si>
  <si>
    <t xml:space="preserve">Tuhinga             </t>
  </si>
  <si>
    <t xml:space="preserve">Lincoln Town        </t>
  </si>
  <si>
    <t xml:space="preserve">Delaneys Girl       </t>
  </si>
  <si>
    <t xml:space="preserve">Rose Of Taormina    </t>
  </si>
  <si>
    <t xml:space="preserve">Arties Dreamtime    </t>
  </si>
  <si>
    <t xml:space="preserve">King Farouk         </t>
  </si>
  <si>
    <t xml:space="preserve">Havieron            </t>
  </si>
  <si>
    <t xml:space="preserve">Lucifers Reward     </t>
  </si>
  <si>
    <t xml:space="preserve">Trogir              </t>
  </si>
  <si>
    <t xml:space="preserve">Brutus              </t>
  </si>
  <si>
    <t xml:space="preserve">Clearly Regal       </t>
  </si>
  <si>
    <t xml:space="preserve">Midweek Hussler     </t>
  </si>
  <si>
    <t xml:space="preserve">Cotton Caper        </t>
  </si>
  <si>
    <t xml:space="preserve">Qukes               </t>
  </si>
  <si>
    <t xml:space="preserve">Nanakorobi Yaoki    </t>
  </si>
  <si>
    <t xml:space="preserve">Dedicated Few       </t>
  </si>
  <si>
    <t xml:space="preserve">Gold Invest         </t>
  </si>
  <si>
    <t xml:space="preserve">Master Tyler        </t>
  </si>
  <si>
    <t xml:space="preserve">Uploads             </t>
  </si>
  <si>
    <t xml:space="preserve">Gepard              </t>
  </si>
  <si>
    <t xml:space="preserve">Ruperts Boy         </t>
  </si>
  <si>
    <t xml:space="preserve">Assertin Lady       </t>
  </si>
  <si>
    <t xml:space="preserve">Hyperion Angel      </t>
  </si>
  <si>
    <t xml:space="preserve">Personal Fire       </t>
  </si>
  <si>
    <t xml:space="preserve">Toptimistic         </t>
  </si>
  <si>
    <t xml:space="preserve">Show Me Your Love   </t>
  </si>
  <si>
    <t xml:space="preserve">Lama                </t>
  </si>
  <si>
    <t xml:space="preserve">Hasalake            </t>
  </si>
  <si>
    <t xml:space="preserve">Balzando            </t>
  </si>
  <si>
    <t xml:space="preserve">Poets Performer     </t>
  </si>
  <si>
    <t xml:space="preserve">Cliffsinger         </t>
  </si>
  <si>
    <t xml:space="preserve">Dark Sapphire       </t>
  </si>
  <si>
    <t xml:space="preserve">Ready Enable        </t>
  </si>
  <si>
    <t xml:space="preserve">Portafortuna        </t>
  </si>
  <si>
    <t xml:space="preserve">Flying Euros        </t>
  </si>
  <si>
    <t xml:space="preserve">Blackwater Bronn    </t>
  </si>
  <si>
    <t xml:space="preserve">Gallery Master      </t>
  </si>
  <si>
    <t xml:space="preserve">Little Vista        </t>
  </si>
  <si>
    <t xml:space="preserve">Thats My Opinion    </t>
  </si>
  <si>
    <t xml:space="preserve">War Hope            </t>
  </si>
  <si>
    <t xml:space="preserve">Metaverse           </t>
  </si>
  <si>
    <t xml:space="preserve">You Better You Bet  </t>
  </si>
  <si>
    <t xml:space="preserve">Deshorente          </t>
  </si>
  <si>
    <t xml:space="preserve">Little Jill         </t>
  </si>
  <si>
    <t xml:space="preserve">Sizzling Diamond    </t>
  </si>
  <si>
    <t xml:space="preserve">When Doves Fly      </t>
  </si>
  <si>
    <t>Wangaratta</t>
  </si>
  <si>
    <t xml:space="preserve">Western Sun         </t>
  </si>
  <si>
    <t xml:space="preserve">Ghost Doctor        </t>
  </si>
  <si>
    <t xml:space="preserve">Choice Harvest      </t>
  </si>
  <si>
    <t xml:space="preserve">Come On Eileen      </t>
  </si>
  <si>
    <t xml:space="preserve">Abseiler            </t>
  </si>
  <si>
    <t xml:space="preserve">Autissiodorum       </t>
  </si>
  <si>
    <t xml:space="preserve">Barbaran            </t>
  </si>
  <si>
    <t xml:space="preserve">Dexa Bill           </t>
  </si>
  <si>
    <t xml:space="preserve">Ever Loved A Woman  </t>
  </si>
  <si>
    <t xml:space="preserve">Kimmy Be Cool       </t>
  </si>
  <si>
    <t xml:space="preserve">Frank The Yank      </t>
  </si>
  <si>
    <t xml:space="preserve">Readily Rewarded    </t>
  </si>
  <si>
    <t xml:space="preserve">Rutilant            </t>
  </si>
  <si>
    <t xml:space="preserve">Champions League    </t>
  </si>
  <si>
    <t xml:space="preserve">Onslaught           </t>
  </si>
  <si>
    <t xml:space="preserve">Clifton Hill        </t>
  </si>
  <si>
    <t xml:space="preserve">Storms Colours      </t>
  </si>
  <si>
    <t xml:space="preserve">Decker              </t>
  </si>
  <si>
    <t xml:space="preserve">Ocean Raider        </t>
  </si>
  <si>
    <t xml:space="preserve">Savvy Sovereign     </t>
  </si>
  <si>
    <t xml:space="preserve">Zoutellus           </t>
  </si>
  <si>
    <t xml:space="preserve">Alfoil              </t>
  </si>
  <si>
    <t xml:space="preserve">Keep The Coin       </t>
  </si>
  <si>
    <t xml:space="preserve">Battle Talent       </t>
  </si>
  <si>
    <t xml:space="preserve">Quick Enuff         </t>
  </si>
  <si>
    <t xml:space="preserve">Shimmering Ben      </t>
  </si>
  <si>
    <t xml:space="preserve">Pay The Deeler      </t>
  </si>
  <si>
    <t xml:space="preserve">Hot Night           </t>
  </si>
  <si>
    <t xml:space="preserve">Fields Of Barley    </t>
  </si>
  <si>
    <t xml:space="preserve">High Resolution     </t>
  </si>
  <si>
    <t xml:space="preserve">Believe So          </t>
  </si>
  <si>
    <t xml:space="preserve">Rossys Typa Girl    </t>
  </si>
  <si>
    <t xml:space="preserve">Eastowin            </t>
  </si>
  <si>
    <t xml:space="preserve">Madagascar Miss     </t>
  </si>
  <si>
    <t xml:space="preserve">Spirit Of Pluto     </t>
  </si>
  <si>
    <t xml:space="preserve">Akauwheo            </t>
  </si>
  <si>
    <t xml:space="preserve">Cirebon             </t>
  </si>
  <si>
    <t xml:space="preserve">Kiani               </t>
  </si>
  <si>
    <t xml:space="preserve">Are We Good         </t>
  </si>
  <si>
    <t xml:space="preserve">Ilovethegame        </t>
  </si>
  <si>
    <t xml:space="preserve">Port Office         </t>
  </si>
  <si>
    <t xml:space="preserve">Vaporetto           </t>
  </si>
  <si>
    <t xml:space="preserve">Lunar Hero          </t>
  </si>
  <si>
    <t xml:space="preserve">Red Octane          </t>
  </si>
  <si>
    <t xml:space="preserve">Joseylin            </t>
  </si>
  <si>
    <t xml:space="preserve">Kahuka              </t>
  </si>
  <si>
    <t xml:space="preserve">Super Thief         </t>
  </si>
  <si>
    <t xml:space="preserve">Jelt                </t>
  </si>
  <si>
    <t xml:space="preserve">Scoria Star         </t>
  </si>
  <si>
    <t xml:space="preserve">Pretty Panda        </t>
  </si>
  <si>
    <t xml:space="preserve">Redneck Princess    </t>
  </si>
  <si>
    <t xml:space="preserve">Ourzacracker        </t>
  </si>
  <si>
    <t xml:space="preserve">Patented            </t>
  </si>
  <si>
    <t xml:space="preserve">Princess Bojack     </t>
  </si>
  <si>
    <t xml:space="preserve">King Of The Desert  </t>
  </si>
  <si>
    <t xml:space="preserve">The Billionaire     </t>
  </si>
  <si>
    <t xml:space="preserve">Sequesay            </t>
  </si>
  <si>
    <t xml:space="preserve">Dream Weaving       </t>
  </si>
  <si>
    <t xml:space="preserve">Mandalong Roman     </t>
  </si>
  <si>
    <t xml:space="preserve">Remember Mary       </t>
  </si>
  <si>
    <t xml:space="preserve">Gossip Torque       </t>
  </si>
  <si>
    <t xml:space="preserve">Mygirlgladys        </t>
  </si>
  <si>
    <t xml:space="preserve">Fake Magic          </t>
  </si>
  <si>
    <t xml:space="preserve">Redsnap             </t>
  </si>
  <si>
    <t xml:space="preserve">Sizzling Sonata     </t>
  </si>
  <si>
    <t xml:space="preserve">Under The Rock      </t>
  </si>
  <si>
    <t xml:space="preserve">Vested Interest     </t>
  </si>
  <si>
    <t xml:space="preserve">Zakurak             </t>
  </si>
  <si>
    <t xml:space="preserve">Its There           </t>
  </si>
  <si>
    <t xml:space="preserve">Velicina            </t>
  </si>
  <si>
    <t xml:space="preserve">Euphemia            </t>
  </si>
  <si>
    <t xml:space="preserve">Kashmere Star       </t>
  </si>
  <si>
    <t xml:space="preserve">Valoyd              </t>
  </si>
  <si>
    <t xml:space="preserve">Controversial Miss  </t>
  </si>
  <si>
    <t xml:space="preserve">Faithful Maryanne   </t>
  </si>
  <si>
    <t xml:space="preserve">Lunar Solar         </t>
  </si>
  <si>
    <t xml:space="preserve">Kermalaw            </t>
  </si>
  <si>
    <t xml:space="preserve">Whatarap            </t>
  </si>
  <si>
    <t xml:space="preserve">Sukwhinder          </t>
  </si>
  <si>
    <t>Northam</t>
  </si>
  <si>
    <t xml:space="preserve">Fiorucci Mama       </t>
  </si>
  <si>
    <t xml:space="preserve">Born To Talk        </t>
  </si>
  <si>
    <t xml:space="preserve">Tiffany Street      </t>
  </si>
  <si>
    <t xml:space="preserve">Captain Sharmane    </t>
  </si>
  <si>
    <t xml:space="preserve">Weona Brute         </t>
  </si>
  <si>
    <t xml:space="preserve">Pure Dynamite       </t>
  </si>
  <si>
    <t xml:space="preserve">Tinyntuff           </t>
  </si>
  <si>
    <t xml:space="preserve">Chief Command       </t>
  </si>
  <si>
    <t xml:space="preserve">Kinkuna             </t>
  </si>
  <si>
    <t xml:space="preserve">Memoire Parfait     </t>
  </si>
  <si>
    <t xml:space="preserve">Magic Mikey         </t>
  </si>
  <si>
    <t xml:space="preserve">Feudalist           </t>
  </si>
  <si>
    <t xml:space="preserve">Force Me            </t>
  </si>
  <si>
    <t xml:space="preserve">Kalpana             </t>
  </si>
  <si>
    <t xml:space="preserve">Mt Mort Shark       </t>
  </si>
  <si>
    <t xml:space="preserve">Damreel             </t>
  </si>
  <si>
    <t xml:space="preserve">Subtly Spring       </t>
  </si>
  <si>
    <t xml:space="preserve">Alludere            </t>
  </si>
  <si>
    <t xml:space="preserve">Tripper             </t>
  </si>
  <si>
    <t xml:space="preserve">Recall Events       </t>
  </si>
  <si>
    <t xml:space="preserve">Another Spirit      </t>
  </si>
  <si>
    <t xml:space="preserve">Bad Boy Darby       </t>
  </si>
  <si>
    <t xml:space="preserve">Courageous          </t>
  </si>
  <si>
    <t xml:space="preserve">Explosive Truth     </t>
  </si>
  <si>
    <t xml:space="preserve">Vilified            </t>
  </si>
  <si>
    <t xml:space="preserve">Mr Tabasco          </t>
  </si>
  <si>
    <t xml:space="preserve">Gimme The Cash      </t>
  </si>
  <si>
    <t xml:space="preserve">Moskeeta            </t>
  </si>
  <si>
    <t xml:space="preserve">Palawa Kani         </t>
  </si>
  <si>
    <t xml:space="preserve">Pontoon Pete        </t>
  </si>
  <si>
    <t xml:space="preserve">Continuum           </t>
  </si>
  <si>
    <t xml:space="preserve">My Belladonna       </t>
  </si>
  <si>
    <t xml:space="preserve">Rayock              </t>
  </si>
  <si>
    <t xml:space="preserve">Afroginasock        </t>
  </si>
  <si>
    <t xml:space="preserve">Takemeoutback       </t>
  </si>
  <si>
    <t xml:space="preserve">Sertin              </t>
  </si>
  <si>
    <t xml:space="preserve">Thatll Be The Day   </t>
  </si>
  <si>
    <t xml:space="preserve">Lady Cumberland     </t>
  </si>
  <si>
    <t xml:space="preserve">Romance Factor      </t>
  </si>
  <si>
    <t xml:space="preserve">Thunder Moon        </t>
  </si>
  <si>
    <t xml:space="preserve">Whistlin Ruler      </t>
  </si>
  <si>
    <t xml:space="preserve">Flick               </t>
  </si>
  <si>
    <t xml:space="preserve">Kirella Shores      </t>
  </si>
  <si>
    <t xml:space="preserve">Dawn Colours        </t>
  </si>
  <si>
    <t xml:space="preserve">Hedonie             </t>
  </si>
  <si>
    <t xml:space="preserve">Mount Padrao        </t>
  </si>
  <si>
    <t xml:space="preserve">Dark Origins        </t>
  </si>
  <si>
    <t xml:space="preserve">Alberts In Charge   </t>
  </si>
  <si>
    <t xml:space="preserve">Togz                </t>
  </si>
  <si>
    <t xml:space="preserve">All Too Sweet       </t>
  </si>
  <si>
    <t xml:space="preserve">Jondy Rocket        </t>
  </si>
  <si>
    <t xml:space="preserve">Gambit              </t>
  </si>
  <si>
    <t xml:space="preserve">I Am Ready          </t>
  </si>
  <si>
    <t xml:space="preserve">By By Music         </t>
  </si>
  <si>
    <t xml:space="preserve">Russian Queen       </t>
  </si>
  <si>
    <t xml:space="preserve">Aint She Lovely     </t>
  </si>
  <si>
    <t xml:space="preserve">Lady Shanghai       </t>
  </si>
  <si>
    <t xml:space="preserve">Zanazou             </t>
  </si>
  <si>
    <t xml:space="preserve">Door Into Summer    </t>
  </si>
  <si>
    <t xml:space="preserve">Northuldra          </t>
  </si>
  <si>
    <t xml:space="preserve">See For Yourself    </t>
  </si>
  <si>
    <t xml:space="preserve">Controlocracy       </t>
  </si>
  <si>
    <t xml:space="preserve">Wowits Willywonka   </t>
  </si>
  <si>
    <t xml:space="preserve">Doctor Jack         </t>
  </si>
  <si>
    <t xml:space="preserve">Trinity Missile     </t>
  </si>
  <si>
    <t xml:space="preserve">Beitsoo             </t>
  </si>
  <si>
    <t xml:space="preserve">Whistlin Arrow      </t>
  </si>
  <si>
    <t xml:space="preserve">My Marlaina         </t>
  </si>
  <si>
    <t xml:space="preserve">Acermetric          </t>
  </si>
  <si>
    <t xml:space="preserve">Zackariah Beau      </t>
  </si>
  <si>
    <t xml:space="preserve">Border Force        </t>
  </si>
  <si>
    <t xml:space="preserve">Ay Tee Emm          </t>
  </si>
  <si>
    <t xml:space="preserve">Cable Guy           </t>
  </si>
  <si>
    <t xml:space="preserve">Yemen Lass          </t>
  </si>
  <si>
    <t xml:space="preserve">Military Beat       </t>
  </si>
  <si>
    <t xml:space="preserve">Rosebush            </t>
  </si>
  <si>
    <t xml:space="preserve">Bigideas            </t>
  </si>
  <si>
    <t xml:space="preserve">Emerald Trader      </t>
  </si>
  <si>
    <t xml:space="preserve">Sports Talk         </t>
  </si>
  <si>
    <t xml:space="preserve">Art Warrior         </t>
  </si>
  <si>
    <t xml:space="preserve">Divine Flirt        </t>
  </si>
  <si>
    <t xml:space="preserve">Almighty Miss       </t>
  </si>
  <si>
    <t xml:space="preserve">Sisu Warrior        </t>
  </si>
  <si>
    <t xml:space="preserve">Mama Tembu          </t>
  </si>
  <si>
    <t xml:space="preserve">Victory Vixen       </t>
  </si>
  <si>
    <t xml:space="preserve">Red Cadillac        </t>
  </si>
  <si>
    <t xml:space="preserve">Fire And Gold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</si>
</sst>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25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AC9" sqref="AC9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5.88671875" style="9" bestFit="1" customWidth="1"/>
    <col min="4" max="4" width="5.88671875" style="9" bestFit="1" customWidth="1"/>
    <col min="5" max="5" width="5.6640625" style="9" bestFit="1" customWidth="1"/>
    <col min="6" max="6" width="24.5546875" style="9" bestFit="1" customWidth="1"/>
    <col min="7" max="7" width="9.109375" style="10" bestFit="1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1</v>
      </c>
      <c r="B2" s="5">
        <v>0.55208333333333337</v>
      </c>
      <c r="C2" s="1" t="s">
        <v>21</v>
      </c>
      <c r="D2" s="1">
        <v>1</v>
      </c>
      <c r="E2" s="1">
        <v>4</v>
      </c>
      <c r="F2" s="1" t="s">
        <v>25</v>
      </c>
      <c r="G2" s="1">
        <v>70.290000000000006</v>
      </c>
      <c r="H2" s="1">
        <f>1+COUNTIFS(A:A,A2,G:G,"&gt;"&amp;G2)</f>
        <v>1</v>
      </c>
      <c r="I2" s="2">
        <f>AVERAGEIF(A:A,A2,G:G)</f>
        <v>49.5</v>
      </c>
      <c r="J2" s="2">
        <f>G2-I2</f>
        <v>20.790000000000006</v>
      </c>
      <c r="K2" s="2">
        <f>90+J2</f>
        <v>110.79</v>
      </c>
      <c r="L2" s="2">
        <f>EXP(0.06*K2)</f>
        <v>770.77769603750653</v>
      </c>
      <c r="M2" s="2">
        <f>SUMIF(A:A,A2,L:L)</f>
        <v>2309.3685347604055</v>
      </c>
      <c r="N2" s="3">
        <f>L2/M2</f>
        <v>0.33376123578191641</v>
      </c>
      <c r="O2" s="6">
        <f>1/N2</f>
        <v>2.9961538153382556</v>
      </c>
      <c r="P2" s="3">
        <f>IF(O2&gt;21,"",N2)</f>
        <v>0.33376123578191641</v>
      </c>
      <c r="Q2" s="3">
        <f>IF(ISNUMBER(P2),SUMIF(A:A,A2,P:P),"")</f>
        <v>0.96638992495971099</v>
      </c>
      <c r="R2" s="3">
        <f>IFERROR(P2*(1/Q2),"")</f>
        <v>0.34536911774595647</v>
      </c>
      <c r="S2" s="7">
        <f>IFERROR(1/R2,"")</f>
        <v>2.8954528607724881</v>
      </c>
    </row>
    <row r="3" spans="1:19" x14ac:dyDescent="0.3">
      <c r="A3" s="1">
        <v>1</v>
      </c>
      <c r="B3" s="5">
        <v>0.55208333333333337</v>
      </c>
      <c r="C3" s="1" t="s">
        <v>21</v>
      </c>
      <c r="D3" s="1">
        <v>1</v>
      </c>
      <c r="E3" s="1">
        <v>7</v>
      </c>
      <c r="F3" s="1" t="s">
        <v>28</v>
      </c>
      <c r="G3" s="1">
        <v>63.39</v>
      </c>
      <c r="H3" s="1">
        <f>1+COUNTIFS(A:A,A3,G:G,"&gt;"&amp;G3)</f>
        <v>2</v>
      </c>
      <c r="I3" s="2">
        <f>AVERAGEIF(A:A,A3,G:G)</f>
        <v>49.5</v>
      </c>
      <c r="J3" s="2">
        <f>G3-I3</f>
        <v>13.89</v>
      </c>
      <c r="K3" s="2">
        <f>90+J3</f>
        <v>103.89</v>
      </c>
      <c r="L3" s="2">
        <f>EXP(0.06*K3)</f>
        <v>509.48479029533985</v>
      </c>
      <c r="M3" s="2">
        <f>SUMIF(A:A,A3,L:L)</f>
        <v>2309.3685347604055</v>
      </c>
      <c r="N3" s="3">
        <f>L3/M3</f>
        <v>0.22061649434753311</v>
      </c>
      <c r="O3" s="6">
        <f>1/N3</f>
        <v>4.5327526527763533</v>
      </c>
      <c r="P3" s="3">
        <f>IF(O3&gt;21,"",N3)</f>
        <v>0.22061649434753311</v>
      </c>
      <c r="Q3" s="3">
        <f>IF(ISNUMBER(P3),SUMIF(A:A,A3,P:P),"")</f>
        <v>0.96638992495971099</v>
      </c>
      <c r="R3" s="3">
        <f>IFERROR(P3*(1/Q3),"")</f>
        <v>0.228289315367946</v>
      </c>
      <c r="S3" s="7">
        <f>IFERROR(1/R3,"")</f>
        <v>4.3804064959774704</v>
      </c>
    </row>
    <row r="4" spans="1:19" x14ac:dyDescent="0.3">
      <c r="A4" s="1">
        <v>1</v>
      </c>
      <c r="B4" s="5">
        <v>0.55208333333333337</v>
      </c>
      <c r="C4" s="1" t="s">
        <v>21</v>
      </c>
      <c r="D4" s="1">
        <v>1</v>
      </c>
      <c r="E4" s="1">
        <v>5</v>
      </c>
      <c r="F4" s="1" t="s">
        <v>26</v>
      </c>
      <c r="G4" s="1">
        <v>54.72</v>
      </c>
      <c r="H4" s="1">
        <f>1+COUNTIFS(A:A,A4,G:G,"&gt;"&amp;G4)</f>
        <v>3</v>
      </c>
      <c r="I4" s="2">
        <f>AVERAGEIF(A:A,A4,G:G)</f>
        <v>49.5</v>
      </c>
      <c r="J4" s="2">
        <f>G4-I4</f>
        <v>5.2199999999999989</v>
      </c>
      <c r="K4" s="2">
        <f>90+J4</f>
        <v>95.22</v>
      </c>
      <c r="L4" s="2">
        <f>EXP(0.06*K4)</f>
        <v>302.83860293110291</v>
      </c>
      <c r="M4" s="2">
        <f>SUMIF(A:A,A4,L:L)</f>
        <v>2309.3685347604055</v>
      </c>
      <c r="N4" s="3">
        <f>L4/M4</f>
        <v>0.13113480952598244</v>
      </c>
      <c r="O4" s="6">
        <f>1/N4</f>
        <v>7.6257402867685151</v>
      </c>
      <c r="P4" s="3">
        <f>IF(O4&gt;21,"",N4)</f>
        <v>0.13113480952598244</v>
      </c>
      <c r="Q4" s="3">
        <f>IF(ISNUMBER(P4),SUMIF(A:A,A4,P:P),"")</f>
        <v>0.96638992495971099</v>
      </c>
      <c r="R4" s="3">
        <f>IFERROR(P4*(1/Q4),"")</f>
        <v>0.13569554704479095</v>
      </c>
      <c r="S4" s="7">
        <f>IFERROR(1/R4,"")</f>
        <v>7.3694385834924701</v>
      </c>
    </row>
    <row r="5" spans="1:19" x14ac:dyDescent="0.3">
      <c r="A5" s="1">
        <v>1</v>
      </c>
      <c r="B5" s="5">
        <v>0.55208333333333337</v>
      </c>
      <c r="C5" s="1" t="s">
        <v>21</v>
      </c>
      <c r="D5" s="1">
        <v>1</v>
      </c>
      <c r="E5" s="1">
        <v>2</v>
      </c>
      <c r="F5" s="1" t="s">
        <v>23</v>
      </c>
      <c r="G5" s="1">
        <v>48.4</v>
      </c>
      <c r="H5" s="1">
        <f>1+COUNTIFS(A:A,A5,G:G,"&gt;"&amp;G5)</f>
        <v>4</v>
      </c>
      <c r="I5" s="2">
        <f>AVERAGEIF(A:A,A5,G:G)</f>
        <v>49.5</v>
      </c>
      <c r="J5" s="2">
        <f>G5-I5</f>
        <v>-1.1000000000000014</v>
      </c>
      <c r="K5" s="2">
        <f>90+J5</f>
        <v>88.9</v>
      </c>
      <c r="L5" s="2">
        <f>EXP(0.06*K5)</f>
        <v>207.26537976093564</v>
      </c>
      <c r="M5" s="2">
        <f>SUMIF(A:A,A5,L:L)</f>
        <v>2309.3685347604055</v>
      </c>
      <c r="N5" s="3">
        <f>L5/M5</f>
        <v>8.9749806772369142E-2</v>
      </c>
      <c r="O5" s="6">
        <f>1/N5</f>
        <v>11.14208526973526</v>
      </c>
      <c r="P5" s="3">
        <f>IF(O5&gt;21,"",N5)</f>
        <v>8.9749806772369142E-2</v>
      </c>
      <c r="Q5" s="3">
        <f>IF(ISNUMBER(P5),SUMIF(A:A,A5,P:P),"")</f>
        <v>0.96638992495971099</v>
      </c>
      <c r="R5" s="3">
        <f>IFERROR(P5*(1/Q5),"")</f>
        <v>9.2871215287256684E-2</v>
      </c>
      <c r="S5" s="7">
        <f>IFERROR(1/R5,"")</f>
        <v>10.767598947714157</v>
      </c>
    </row>
    <row r="6" spans="1:19" x14ac:dyDescent="0.3">
      <c r="A6" s="1">
        <v>1</v>
      </c>
      <c r="B6" s="5">
        <v>0.55208333333333337</v>
      </c>
      <c r="C6" s="1" t="s">
        <v>21</v>
      </c>
      <c r="D6" s="1">
        <v>1</v>
      </c>
      <c r="E6" s="1">
        <v>3</v>
      </c>
      <c r="F6" s="1" t="s">
        <v>24</v>
      </c>
      <c r="G6" s="1">
        <v>46.68</v>
      </c>
      <c r="H6" s="1">
        <f>1+COUNTIFS(A:A,A6,G:G,"&gt;"&amp;G6)</f>
        <v>5</v>
      </c>
      <c r="I6" s="2">
        <f>AVERAGEIF(A:A,A6,G:G)</f>
        <v>49.5</v>
      </c>
      <c r="J6" s="2">
        <f>G6-I6</f>
        <v>-2.8200000000000003</v>
      </c>
      <c r="K6" s="2">
        <f>90+J6</f>
        <v>87.18</v>
      </c>
      <c r="L6" s="2">
        <f>EXP(0.06*K6)</f>
        <v>186.94229755262427</v>
      </c>
      <c r="M6" s="2">
        <f>SUMIF(A:A,A6,L:L)</f>
        <v>2309.3685347604055</v>
      </c>
      <c r="N6" s="3">
        <f>L6/M6</f>
        <v>8.0949530029003944E-2</v>
      </c>
      <c r="O6" s="6">
        <f>1/N6</f>
        <v>12.353376228888585</v>
      </c>
      <c r="P6" s="3">
        <f>IF(O6&gt;21,"",N6)</f>
        <v>8.0949530029003944E-2</v>
      </c>
      <c r="Q6" s="3">
        <f>IF(ISNUMBER(P6),SUMIF(A:A,A6,P:P),"")</f>
        <v>0.96638992495971099</v>
      </c>
      <c r="R6" s="3">
        <f>IFERROR(P6*(1/Q6),"")</f>
        <v>8.3764873720489949E-2</v>
      </c>
      <c r="S6" s="7">
        <f>IFERROR(1/R6,"")</f>
        <v>11.938178326834716</v>
      </c>
    </row>
    <row r="7" spans="1:19" x14ac:dyDescent="0.3">
      <c r="A7" s="1">
        <v>1</v>
      </c>
      <c r="B7" s="5">
        <v>0.55208333333333337</v>
      </c>
      <c r="C7" s="1" t="s">
        <v>21</v>
      </c>
      <c r="D7" s="1">
        <v>1</v>
      </c>
      <c r="E7" s="1">
        <v>8</v>
      </c>
      <c r="F7" s="1" t="s">
        <v>29</v>
      </c>
      <c r="G7" s="1">
        <v>41.07</v>
      </c>
      <c r="H7" s="1">
        <f>1+COUNTIFS(A:A,A7,G:G,"&gt;"&amp;G7)</f>
        <v>6</v>
      </c>
      <c r="I7" s="2">
        <f>AVERAGEIF(A:A,A7,G:G)</f>
        <v>49.5</v>
      </c>
      <c r="J7" s="2">
        <f>G7-I7</f>
        <v>-8.43</v>
      </c>
      <c r="K7" s="2">
        <f>90+J7</f>
        <v>81.569999999999993</v>
      </c>
      <c r="L7" s="2">
        <f>EXP(0.06*K7)</f>
        <v>133.51315335625725</v>
      </c>
      <c r="M7" s="2">
        <f>SUMIF(A:A,A7,L:L)</f>
        <v>2309.3685347604055</v>
      </c>
      <c r="N7" s="3">
        <f>L7/M7</f>
        <v>5.7813705931569336E-2</v>
      </c>
      <c r="O7" s="6">
        <f>1/N7</f>
        <v>17.296936494326118</v>
      </c>
      <c r="P7" s="3">
        <f>IF(O7&gt;21,"",N7)</f>
        <v>5.7813705931569336E-2</v>
      </c>
      <c r="Q7" s="3">
        <f>IF(ISNUMBER(P7),SUMIF(A:A,A7,P:P),"")</f>
        <v>0.96638992495971099</v>
      </c>
      <c r="R7" s="3">
        <f>IFERROR(P7*(1/Q7),"")</f>
        <v>5.9824408800598382E-2</v>
      </c>
      <c r="S7" s="7">
        <f>IFERROR(1/R7,"")</f>
        <v>16.715585160784702</v>
      </c>
    </row>
    <row r="8" spans="1:19" x14ac:dyDescent="0.3">
      <c r="A8" s="1">
        <v>1</v>
      </c>
      <c r="B8" s="5">
        <v>0.55208333333333337</v>
      </c>
      <c r="C8" s="1" t="s">
        <v>21</v>
      </c>
      <c r="D8" s="1">
        <v>1</v>
      </c>
      <c r="E8" s="1">
        <v>1</v>
      </c>
      <c r="F8" s="1" t="s">
        <v>22</v>
      </c>
      <c r="G8" s="1">
        <v>39.42</v>
      </c>
      <c r="H8" s="1">
        <f>1+COUNTIFS(A:A,A8,G:G,"&gt;"&amp;G8)</f>
        <v>7</v>
      </c>
      <c r="I8" s="2">
        <f>AVERAGEIF(A:A,A8,G:G)</f>
        <v>49.5</v>
      </c>
      <c r="J8" s="2">
        <f>G8-I8</f>
        <v>-10.079999999999998</v>
      </c>
      <c r="K8" s="2">
        <f>90+J8</f>
        <v>79.92</v>
      </c>
      <c r="L8" s="2">
        <f>EXP(0.06*K8)</f>
        <v>120.92856507765984</v>
      </c>
      <c r="M8" s="2">
        <f>SUMIF(A:A,A8,L:L)</f>
        <v>2309.3685347604055</v>
      </c>
      <c r="N8" s="3">
        <f>L8/M8</f>
        <v>5.2364342571336736E-2</v>
      </c>
      <c r="O8" s="6">
        <f>1/N8</f>
        <v>19.096964668995604</v>
      </c>
      <c r="P8" s="3">
        <f>IF(O8&gt;21,"",N8)</f>
        <v>5.2364342571336736E-2</v>
      </c>
      <c r="Q8" s="3">
        <f>IF(ISNUMBER(P8),SUMIF(A:A,A8,P:P),"")</f>
        <v>0.96638992495971099</v>
      </c>
      <c r="R8" s="3">
        <f>IFERROR(P8*(1/Q8),"")</f>
        <v>5.4185522032961821E-2</v>
      </c>
      <c r="S8" s="7">
        <f>IFERROR(1/R8,"")</f>
        <v>18.45511425342891</v>
      </c>
    </row>
    <row r="9" spans="1:19" x14ac:dyDescent="0.3">
      <c r="A9" s="1">
        <v>1</v>
      </c>
      <c r="B9" s="5">
        <v>0.55208333333333337</v>
      </c>
      <c r="C9" s="1" t="s">
        <v>21</v>
      </c>
      <c r="D9" s="1">
        <v>1</v>
      </c>
      <c r="E9" s="1">
        <v>6</v>
      </c>
      <c r="F9" s="1" t="s">
        <v>27</v>
      </c>
      <c r="G9" s="1">
        <v>32.03</v>
      </c>
      <c r="H9" s="1">
        <f>1+COUNTIFS(A:A,A9,G:G,"&gt;"&amp;G9)</f>
        <v>8</v>
      </c>
      <c r="I9" s="2">
        <f>AVERAGEIF(A:A,A9,G:G)</f>
        <v>49.5</v>
      </c>
      <c r="J9" s="2">
        <f>G9-I9</f>
        <v>-17.47</v>
      </c>
      <c r="K9" s="2">
        <f>90+J9</f>
        <v>72.53</v>
      </c>
      <c r="L9" s="2">
        <f>EXP(0.06*K9)</f>
        <v>77.618049748979232</v>
      </c>
      <c r="M9" s="2">
        <f>SUMIF(A:A,A9,L:L)</f>
        <v>2309.3685347604055</v>
      </c>
      <c r="N9" s="3">
        <f>L9/M9</f>
        <v>3.3610075040288893E-2</v>
      </c>
      <c r="O9" s="6">
        <f>1/N9</f>
        <v>29.752983258778364</v>
      </c>
      <c r="P9" s="3" t="str">
        <f>IF(O9&gt;21,"",N9)</f>
        <v/>
      </c>
      <c r="Q9" s="3" t="str">
        <f>IF(ISNUMBER(P9),SUMIF(A:A,A9,P:P),"")</f>
        <v/>
      </c>
      <c r="R9" s="3" t="str">
        <f>IFERROR(P9*(1/Q9),"")</f>
        <v/>
      </c>
      <c r="S9" s="7" t="str">
        <f>IFERROR(1/R9,"")</f>
        <v/>
      </c>
    </row>
    <row r="10" spans="1:19" x14ac:dyDescent="0.3">
      <c r="A10" s="1">
        <v>2</v>
      </c>
      <c r="B10" s="5">
        <v>0.56527777777777777</v>
      </c>
      <c r="C10" s="1" t="s">
        <v>30</v>
      </c>
      <c r="D10" s="1">
        <v>1</v>
      </c>
      <c r="E10" s="1">
        <v>3</v>
      </c>
      <c r="F10" s="1" t="s">
        <v>33</v>
      </c>
      <c r="G10" s="1">
        <v>71.319999999999993</v>
      </c>
      <c r="H10" s="1">
        <f>1+COUNTIFS(A:A,A10,G:G,"&gt;"&amp;G10)</f>
        <v>1</v>
      </c>
      <c r="I10" s="2">
        <f>AVERAGEIF(A:A,A10,G:G)</f>
        <v>51.064999999999998</v>
      </c>
      <c r="J10" s="2">
        <f>G10-I10</f>
        <v>20.254999999999995</v>
      </c>
      <c r="K10" s="2">
        <f>90+J10</f>
        <v>110.255</v>
      </c>
      <c r="L10" s="2">
        <f>EXP(0.06*K10)</f>
        <v>746.4286253373624</v>
      </c>
      <c r="M10" s="2">
        <f>SUMIF(A:A,A10,L:L)</f>
        <v>1800.5904221909113</v>
      </c>
      <c r="N10" s="3">
        <f>L10/M10</f>
        <v>0.41454659323863757</v>
      </c>
      <c r="O10" s="6">
        <f>1/N10</f>
        <v>2.4122740756051533</v>
      </c>
      <c r="P10" s="3">
        <f>IF(O10&gt;21,"",N10)</f>
        <v>0.41454659323863757</v>
      </c>
      <c r="Q10" s="3">
        <f>IF(ISNUMBER(P10),SUMIF(A:A,A10,P:P),"")</f>
        <v>0.97695185298160225</v>
      </c>
      <c r="R10" s="3">
        <f>IFERROR(P10*(1/Q10),"")</f>
        <v>0.42432653356812272</v>
      </c>
      <c r="S10" s="7">
        <f>IFERROR(1/R10,"")</f>
        <v>2.3566756280619363</v>
      </c>
    </row>
    <row r="11" spans="1:19" x14ac:dyDescent="0.3">
      <c r="A11" s="1">
        <v>2</v>
      </c>
      <c r="B11" s="5">
        <v>0.56527777777777777</v>
      </c>
      <c r="C11" s="1" t="s">
        <v>30</v>
      </c>
      <c r="D11" s="1">
        <v>1</v>
      </c>
      <c r="E11" s="1">
        <v>1</v>
      </c>
      <c r="F11" s="1" t="s">
        <v>31</v>
      </c>
      <c r="G11" s="1">
        <v>58.33</v>
      </c>
      <c r="H11" s="1">
        <f>1+COUNTIFS(A:A,A11,G:G,"&gt;"&amp;G11)</f>
        <v>2</v>
      </c>
      <c r="I11" s="2">
        <f>AVERAGEIF(A:A,A11,G:G)</f>
        <v>51.064999999999998</v>
      </c>
      <c r="J11" s="2">
        <f>G11-I11</f>
        <v>7.2650000000000006</v>
      </c>
      <c r="K11" s="2">
        <f>90+J11</f>
        <v>97.265000000000001</v>
      </c>
      <c r="L11" s="2">
        <f>EXP(0.06*K11)</f>
        <v>342.37273088870671</v>
      </c>
      <c r="M11" s="2">
        <f>SUMIF(A:A,A11,L:L)</f>
        <v>1800.5904221909113</v>
      </c>
      <c r="N11" s="3">
        <f>L11/M11</f>
        <v>0.19014470290923602</v>
      </c>
      <c r="O11" s="6">
        <f>1/N11</f>
        <v>5.2591525543435287</v>
      </c>
      <c r="P11" s="3">
        <f>IF(O11&gt;21,"",N11)</f>
        <v>0.19014470290923602</v>
      </c>
      <c r="Q11" s="3">
        <f>IF(ISNUMBER(P11),SUMIF(A:A,A11,P:P),"")</f>
        <v>0.97695185298160225</v>
      </c>
      <c r="R11" s="3">
        <f>IFERROR(P11*(1/Q11),"")</f>
        <v>0.19463057706367518</v>
      </c>
      <c r="S11" s="7">
        <f>IFERROR(1/R11,"")</f>
        <v>5.1379388330788371</v>
      </c>
    </row>
    <row r="12" spans="1:19" x14ac:dyDescent="0.3">
      <c r="A12" s="1">
        <v>2</v>
      </c>
      <c r="B12" s="5">
        <v>0.56527777777777777</v>
      </c>
      <c r="C12" s="1" t="s">
        <v>30</v>
      </c>
      <c r="D12" s="1">
        <v>1</v>
      </c>
      <c r="E12" s="1">
        <v>5</v>
      </c>
      <c r="F12" s="1" t="s">
        <v>35</v>
      </c>
      <c r="G12" s="1">
        <v>52.42</v>
      </c>
      <c r="H12" s="1">
        <f>1+COUNTIFS(A:A,A12,G:G,"&gt;"&amp;G12)</f>
        <v>3</v>
      </c>
      <c r="I12" s="2">
        <f>AVERAGEIF(A:A,A12,G:G)</f>
        <v>51.064999999999998</v>
      </c>
      <c r="J12" s="2">
        <f>G12-I12</f>
        <v>1.355000000000004</v>
      </c>
      <c r="K12" s="2">
        <f>90+J12</f>
        <v>91.355000000000004</v>
      </c>
      <c r="L12" s="2">
        <f>EXP(0.06*K12)</f>
        <v>240.15871085216196</v>
      </c>
      <c r="M12" s="2">
        <f>SUMIF(A:A,A12,L:L)</f>
        <v>1800.5904221909113</v>
      </c>
      <c r="N12" s="3">
        <f>L12/M12</f>
        <v>0.13337775648053438</v>
      </c>
      <c r="O12" s="6">
        <f>1/N12</f>
        <v>7.4975020302275333</v>
      </c>
      <c r="P12" s="3">
        <f>IF(O12&gt;21,"",N12)</f>
        <v>0.13337775648053438</v>
      </c>
      <c r="Q12" s="3">
        <f>IF(ISNUMBER(P12),SUMIF(A:A,A12,P:P),"")</f>
        <v>0.97695185298160225</v>
      </c>
      <c r="R12" s="3">
        <f>IFERROR(P12*(1/Q12),"")</f>
        <v>0.13652439070919711</v>
      </c>
      <c r="S12" s="7">
        <f>IFERROR(1/R12,"")</f>
        <v>7.3246985011641144</v>
      </c>
    </row>
    <row r="13" spans="1:19" x14ac:dyDescent="0.3">
      <c r="A13" s="1">
        <v>2</v>
      </c>
      <c r="B13" s="5">
        <v>0.56527777777777777</v>
      </c>
      <c r="C13" s="1" t="s">
        <v>30</v>
      </c>
      <c r="D13" s="1">
        <v>1</v>
      </c>
      <c r="E13" s="1">
        <v>2</v>
      </c>
      <c r="F13" s="1" t="s">
        <v>32</v>
      </c>
      <c r="G13" s="1">
        <v>50.73</v>
      </c>
      <c r="H13" s="1">
        <f>1+COUNTIFS(A:A,A13,G:G,"&gt;"&amp;G13)</f>
        <v>4</v>
      </c>
      <c r="I13" s="2">
        <f>AVERAGEIF(A:A,A13,G:G)</f>
        <v>51.064999999999998</v>
      </c>
      <c r="J13" s="2">
        <f>G13-I13</f>
        <v>-0.33500000000000085</v>
      </c>
      <c r="K13" s="2">
        <f>90+J13</f>
        <v>89.664999999999992</v>
      </c>
      <c r="L13" s="2">
        <f>EXP(0.06*K13)</f>
        <v>217.00057428248002</v>
      </c>
      <c r="M13" s="2">
        <f>SUMIF(A:A,A13,L:L)</f>
        <v>1800.5904221909113</v>
      </c>
      <c r="N13" s="3">
        <f>L13/M13</f>
        <v>0.12051634375486647</v>
      </c>
      <c r="O13" s="6">
        <f>1/N13</f>
        <v>8.2976297557950094</v>
      </c>
      <c r="P13" s="3">
        <f>IF(O13&gt;21,"",N13)</f>
        <v>0.12051634375486647</v>
      </c>
      <c r="Q13" s="3">
        <f>IF(ISNUMBER(P13),SUMIF(A:A,A13,P:P),"")</f>
        <v>0.97695185298160225</v>
      </c>
      <c r="R13" s="3">
        <f>IFERROR(P13*(1/Q13),"")</f>
        <v>0.12335955286543276</v>
      </c>
      <c r="S13" s="7">
        <f>IFERROR(1/R13,"")</f>
        <v>8.1063847652792145</v>
      </c>
    </row>
    <row r="14" spans="1:19" x14ac:dyDescent="0.3">
      <c r="A14" s="1">
        <v>2</v>
      </c>
      <c r="B14" s="5">
        <v>0.56527777777777777</v>
      </c>
      <c r="C14" s="1" t="s">
        <v>30</v>
      </c>
      <c r="D14" s="1">
        <v>1</v>
      </c>
      <c r="E14" s="1">
        <v>4</v>
      </c>
      <c r="F14" s="1" t="s">
        <v>34</v>
      </c>
      <c r="G14" s="1">
        <v>50.43</v>
      </c>
      <c r="H14" s="1">
        <f>1+COUNTIFS(A:A,A14,G:G,"&gt;"&amp;G14)</f>
        <v>5</v>
      </c>
      <c r="I14" s="2">
        <f>AVERAGEIF(A:A,A14,G:G)</f>
        <v>51.064999999999998</v>
      </c>
      <c r="J14" s="2">
        <f>G14-I14</f>
        <v>-0.63499999999999801</v>
      </c>
      <c r="K14" s="2">
        <f>90+J14</f>
        <v>89.365000000000009</v>
      </c>
      <c r="L14" s="2">
        <f>EXP(0.06*K14)</f>
        <v>213.12950805962492</v>
      </c>
      <c r="M14" s="2">
        <f>SUMIF(A:A,A14,L:L)</f>
        <v>1800.5904221909113</v>
      </c>
      <c r="N14" s="3">
        <f>L14/M14</f>
        <v>0.11836645659832763</v>
      </c>
      <c r="O14" s="6">
        <f>1/N14</f>
        <v>8.448339409140754</v>
      </c>
      <c r="P14" s="3">
        <f>IF(O14&gt;21,"",N14)</f>
        <v>0.11836645659832763</v>
      </c>
      <c r="Q14" s="3">
        <f>IF(ISNUMBER(P14),SUMIF(A:A,A14,P:P),"")</f>
        <v>0.97695185298160225</v>
      </c>
      <c r="R14" s="3">
        <f>IFERROR(P14*(1/Q14),"")</f>
        <v>0.12115894579357196</v>
      </c>
      <c r="S14" s="7">
        <f>IFERROR(1/R14,"")</f>
        <v>8.2536208403775539</v>
      </c>
    </row>
    <row r="15" spans="1:19" x14ac:dyDescent="0.3">
      <c r="A15" s="1">
        <v>2</v>
      </c>
      <c r="B15" s="5">
        <v>0.56527777777777777</v>
      </c>
      <c r="C15" s="1" t="s">
        <v>30</v>
      </c>
      <c r="D15" s="1">
        <v>1</v>
      </c>
      <c r="E15" s="1">
        <v>6</v>
      </c>
      <c r="F15" s="1" t="s">
        <v>36</v>
      </c>
      <c r="G15" s="1">
        <v>23.16</v>
      </c>
      <c r="H15" s="1">
        <f>1+COUNTIFS(A:A,A15,G:G,"&gt;"&amp;G15)</f>
        <v>6</v>
      </c>
      <c r="I15" s="2">
        <f>AVERAGEIF(A:A,A15,G:G)</f>
        <v>51.064999999999998</v>
      </c>
      <c r="J15" s="2">
        <f>G15-I15</f>
        <v>-27.904999999999998</v>
      </c>
      <c r="K15" s="2">
        <f>90+J15</f>
        <v>62.094999999999999</v>
      </c>
      <c r="L15" s="2">
        <f>EXP(0.06*K15)</f>
        <v>41.500272770575336</v>
      </c>
      <c r="M15" s="2">
        <f>SUMIF(A:A,A15,L:L)</f>
        <v>1800.5904221909113</v>
      </c>
      <c r="N15" s="3">
        <f>L15/M15</f>
        <v>2.3048147018397937E-2</v>
      </c>
      <c r="O15" s="6">
        <f>1/N15</f>
        <v>43.387435840363246</v>
      </c>
      <c r="P15" s="3" t="str">
        <f>IF(O15&gt;21,"",N15)</f>
        <v/>
      </c>
      <c r="Q15" s="3" t="str">
        <f>IF(ISNUMBER(P15),SUMIF(A:A,A15,P:P),"")</f>
        <v/>
      </c>
      <c r="R15" s="3" t="str">
        <f>IFERROR(P15*(1/Q15),"")</f>
        <v/>
      </c>
      <c r="S15" s="7" t="str">
        <f>IFERROR(1/R15,"")</f>
        <v/>
      </c>
    </row>
    <row r="16" spans="1:19" x14ac:dyDescent="0.3">
      <c r="A16" s="1">
        <v>3</v>
      </c>
      <c r="B16" s="5">
        <v>0.57638888888888895</v>
      </c>
      <c r="C16" s="1" t="s">
        <v>21</v>
      </c>
      <c r="D16" s="1">
        <v>2</v>
      </c>
      <c r="E16" s="1">
        <v>4</v>
      </c>
      <c r="F16" s="1" t="s">
        <v>39</v>
      </c>
      <c r="G16" s="1">
        <v>61.11</v>
      </c>
      <c r="H16" s="1">
        <f>1+COUNTIFS(A:A,A16,G:G,"&gt;"&amp;G16)</f>
        <v>1</v>
      </c>
      <c r="I16" s="2">
        <f>AVERAGEIF(A:A,A16,G:G)</f>
        <v>47.744999999999997</v>
      </c>
      <c r="J16" s="2">
        <f>G16-I16</f>
        <v>13.365000000000002</v>
      </c>
      <c r="K16" s="2">
        <f>90+J16</f>
        <v>103.36500000000001</v>
      </c>
      <c r="L16" s="2">
        <f>EXP(0.06*K16)</f>
        <v>493.68615424691467</v>
      </c>
      <c r="M16" s="2">
        <f>SUMIF(A:A,A16,L:L)</f>
        <v>2582.4275416666378</v>
      </c>
      <c r="N16" s="3">
        <f>L16/M16</f>
        <v>0.19117134799774529</v>
      </c>
      <c r="O16" s="6">
        <f>1/N16</f>
        <v>5.2309093934504984</v>
      </c>
      <c r="P16" s="3">
        <f>IF(O16&gt;21,"",N16)</f>
        <v>0.19117134799774529</v>
      </c>
      <c r="Q16" s="3">
        <f>IF(ISNUMBER(P16),SUMIF(A:A,A16,P:P),"")</f>
        <v>0.93707152302965158</v>
      </c>
      <c r="R16" s="3">
        <f>IFERROR(P16*(1/Q16),"")</f>
        <v>0.20400934539091323</v>
      </c>
      <c r="S16" s="7">
        <f>IFERROR(1/R16,"")</f>
        <v>4.9017362321507694</v>
      </c>
    </row>
    <row r="17" spans="1:19" x14ac:dyDescent="0.3">
      <c r="A17" s="1">
        <v>3</v>
      </c>
      <c r="B17" s="5">
        <v>0.57638888888888895</v>
      </c>
      <c r="C17" s="1" t="s">
        <v>21</v>
      </c>
      <c r="D17" s="1">
        <v>2</v>
      </c>
      <c r="E17" s="1">
        <v>10</v>
      </c>
      <c r="F17" s="1" t="s">
        <v>45</v>
      </c>
      <c r="G17" s="1">
        <v>58.52</v>
      </c>
      <c r="H17" s="1">
        <f>1+COUNTIFS(A:A,A17,G:G,"&gt;"&amp;G17)</f>
        <v>2</v>
      </c>
      <c r="I17" s="2">
        <f>AVERAGEIF(A:A,A17,G:G)</f>
        <v>47.744999999999997</v>
      </c>
      <c r="J17" s="2">
        <f>G17-I17</f>
        <v>10.775000000000006</v>
      </c>
      <c r="K17" s="2">
        <f>90+J17</f>
        <v>100.77500000000001</v>
      </c>
      <c r="L17" s="2">
        <f>EXP(0.06*K17)</f>
        <v>422.63122910392553</v>
      </c>
      <c r="M17" s="2">
        <f>SUMIF(A:A,A17,L:L)</f>
        <v>2582.4275416666378</v>
      </c>
      <c r="N17" s="3">
        <f>L17/M17</f>
        <v>0.16365656820371785</v>
      </c>
      <c r="O17" s="6">
        <f>1/N17</f>
        <v>6.110356650979087</v>
      </c>
      <c r="P17" s="3">
        <f>IF(O17&gt;21,"",N17)</f>
        <v>0.16365656820371785</v>
      </c>
      <c r="Q17" s="3">
        <f>IF(ISNUMBER(P17),SUMIF(A:A,A17,P:P),"")</f>
        <v>0.93707152302965158</v>
      </c>
      <c r="R17" s="3">
        <f>IFERROR(P17*(1/Q17),"")</f>
        <v>0.17464682703685072</v>
      </c>
      <c r="S17" s="7">
        <f>IFERROR(1/R17,"")</f>
        <v>5.7258412131873353</v>
      </c>
    </row>
    <row r="18" spans="1:19" x14ac:dyDescent="0.3">
      <c r="A18" s="1">
        <v>3</v>
      </c>
      <c r="B18" s="5">
        <v>0.57638888888888895</v>
      </c>
      <c r="C18" s="1" t="s">
        <v>21</v>
      </c>
      <c r="D18" s="1">
        <v>2</v>
      </c>
      <c r="E18" s="1">
        <v>3</v>
      </c>
      <c r="F18" s="1" t="s">
        <v>38</v>
      </c>
      <c r="G18" s="1">
        <v>55.32</v>
      </c>
      <c r="H18" s="1">
        <f>1+COUNTIFS(A:A,A18,G:G,"&gt;"&amp;G18)</f>
        <v>3</v>
      </c>
      <c r="I18" s="2">
        <f>AVERAGEIF(A:A,A18,G:G)</f>
        <v>47.744999999999997</v>
      </c>
      <c r="J18" s="2">
        <f>G18-I18</f>
        <v>7.5750000000000028</v>
      </c>
      <c r="K18" s="2">
        <f>90+J18</f>
        <v>97.575000000000003</v>
      </c>
      <c r="L18" s="2">
        <f>EXP(0.06*K18)</f>
        <v>348.80045621855146</v>
      </c>
      <c r="M18" s="2">
        <f>SUMIF(A:A,A18,L:L)</f>
        <v>2582.4275416666378</v>
      </c>
      <c r="N18" s="3">
        <f>L18/M18</f>
        <v>0.13506688981230577</v>
      </c>
      <c r="O18" s="6">
        <f>1/N18</f>
        <v>7.4037390021317515</v>
      </c>
      <c r="P18" s="3">
        <f>IF(O18&gt;21,"",N18)</f>
        <v>0.13506688981230577</v>
      </c>
      <c r="Q18" s="3">
        <f>IF(ISNUMBER(P18),SUMIF(A:A,A18,P:P),"")</f>
        <v>0.93707152302965158</v>
      </c>
      <c r="R18" s="3">
        <f>IFERROR(P18*(1/Q18),"")</f>
        <v>0.14413722591379172</v>
      </c>
      <c r="S18" s="7">
        <f>IFERROR(1/R18,"")</f>
        <v>6.9378329828416341</v>
      </c>
    </row>
    <row r="19" spans="1:19" x14ac:dyDescent="0.3">
      <c r="A19" s="1">
        <v>3</v>
      </c>
      <c r="B19" s="5">
        <v>0.57638888888888895</v>
      </c>
      <c r="C19" s="1" t="s">
        <v>21</v>
      </c>
      <c r="D19" s="1">
        <v>2</v>
      </c>
      <c r="E19" s="1">
        <v>8</v>
      </c>
      <c r="F19" s="1" t="s">
        <v>43</v>
      </c>
      <c r="G19" s="1">
        <v>52.12</v>
      </c>
      <c r="H19" s="1">
        <f>1+COUNTIFS(A:A,A19,G:G,"&gt;"&amp;G19)</f>
        <v>4</v>
      </c>
      <c r="I19" s="2">
        <f>AVERAGEIF(A:A,A19,G:G)</f>
        <v>47.744999999999997</v>
      </c>
      <c r="J19" s="2">
        <f>G19-I19</f>
        <v>4.375</v>
      </c>
      <c r="K19" s="2">
        <f>90+J19</f>
        <v>94.375</v>
      </c>
      <c r="L19" s="2">
        <f>EXP(0.06*K19)</f>
        <v>287.86741225020285</v>
      </c>
      <c r="M19" s="2">
        <f>SUMIF(A:A,A19,L:L)</f>
        <v>2582.4275416666378</v>
      </c>
      <c r="N19" s="3">
        <f>L19/M19</f>
        <v>0.11147163186790519</v>
      </c>
      <c r="O19" s="6">
        <f>1/N19</f>
        <v>8.9708922641861761</v>
      </c>
      <c r="P19" s="3">
        <f>IF(O19&gt;21,"",N19)</f>
        <v>0.11147163186790519</v>
      </c>
      <c r="Q19" s="3">
        <f>IF(ISNUMBER(P19),SUMIF(A:A,A19,P:P),"")</f>
        <v>0.93707152302965158</v>
      </c>
      <c r="R19" s="3">
        <f>IFERROR(P19*(1/Q19),"")</f>
        <v>0.1189574425519896</v>
      </c>
      <c r="S19" s="7">
        <f>IFERROR(1/R19,"")</f>
        <v>8.4063676769358615</v>
      </c>
    </row>
    <row r="20" spans="1:19" x14ac:dyDescent="0.3">
      <c r="A20" s="1">
        <v>3</v>
      </c>
      <c r="B20" s="5">
        <v>0.57638888888888895</v>
      </c>
      <c r="C20" s="1" t="s">
        <v>21</v>
      </c>
      <c r="D20" s="1">
        <v>2</v>
      </c>
      <c r="E20" s="1">
        <v>2</v>
      </c>
      <c r="F20" s="1" t="s">
        <v>37</v>
      </c>
      <c r="G20" s="1">
        <v>50.44</v>
      </c>
      <c r="H20" s="1">
        <f>1+COUNTIFS(A:A,A20,G:G,"&gt;"&amp;G20)</f>
        <v>5</v>
      </c>
      <c r="I20" s="2">
        <f>AVERAGEIF(A:A,A20,G:G)</f>
        <v>47.744999999999997</v>
      </c>
      <c r="J20" s="2">
        <f>G20-I20</f>
        <v>2.6950000000000003</v>
      </c>
      <c r="K20" s="2">
        <f>90+J20</f>
        <v>92.694999999999993</v>
      </c>
      <c r="L20" s="2">
        <f>EXP(0.06*K20)</f>
        <v>260.26491080154017</v>
      </c>
      <c r="M20" s="2">
        <f>SUMIF(A:A,A20,L:L)</f>
        <v>2582.4275416666378</v>
      </c>
      <c r="N20" s="3">
        <f>L20/M20</f>
        <v>0.10078304486853921</v>
      </c>
      <c r="O20" s="6">
        <f>1/N20</f>
        <v>9.9223039084043734</v>
      </c>
      <c r="P20" s="3">
        <f>IF(O20&gt;21,"",N20)</f>
        <v>0.10078304486853921</v>
      </c>
      <c r="Q20" s="3">
        <f>IF(ISNUMBER(P20),SUMIF(A:A,A20,P:P),"")</f>
        <v>0.93707152302965158</v>
      </c>
      <c r="R20" s="3">
        <f>IFERROR(P20*(1/Q20),"")</f>
        <v>0.10755106989346655</v>
      </c>
      <c r="S20" s="7">
        <f>IFERROR(1/R20,"")</f>
        <v>9.2979084354115518</v>
      </c>
    </row>
    <row r="21" spans="1:19" x14ac:dyDescent="0.3">
      <c r="A21" s="1">
        <v>3</v>
      </c>
      <c r="B21" s="5">
        <v>0.57638888888888895</v>
      </c>
      <c r="C21" s="1" t="s">
        <v>21</v>
      </c>
      <c r="D21" s="1">
        <v>2</v>
      </c>
      <c r="E21" s="1">
        <v>9</v>
      </c>
      <c r="F21" s="1" t="s">
        <v>44</v>
      </c>
      <c r="G21" s="1">
        <v>48.32</v>
      </c>
      <c r="H21" s="1">
        <f>1+COUNTIFS(A:A,A21,G:G,"&gt;"&amp;G21)</f>
        <v>6</v>
      </c>
      <c r="I21" s="2">
        <f>AVERAGEIF(A:A,A21,G:G)</f>
        <v>47.744999999999997</v>
      </c>
      <c r="J21" s="2">
        <f>G21-I21</f>
        <v>0.57500000000000284</v>
      </c>
      <c r="K21" s="2">
        <f>90+J21</f>
        <v>90.575000000000003</v>
      </c>
      <c r="L21" s="2">
        <f>EXP(0.06*K21)</f>
        <v>229.17823050844021</v>
      </c>
      <c r="M21" s="2">
        <f>SUMIF(A:A,A21,L:L)</f>
        <v>2582.4275416666378</v>
      </c>
      <c r="N21" s="3">
        <f>L21/M21</f>
        <v>8.8745270413486219E-2</v>
      </c>
      <c r="O21" s="6">
        <f>1/N21</f>
        <v>11.26820612907879</v>
      </c>
      <c r="P21" s="3">
        <f>IF(O21&gt;21,"",N21)</f>
        <v>8.8745270413486219E-2</v>
      </c>
      <c r="Q21" s="3">
        <f>IF(ISNUMBER(P21),SUMIF(A:A,A21,P:P),"")</f>
        <v>0.93707152302965158</v>
      </c>
      <c r="R21" s="3">
        <f>IFERROR(P21*(1/Q21),"")</f>
        <v>9.4704905903621253E-2</v>
      </c>
      <c r="S21" s="7">
        <f>IFERROR(1/R21,"")</f>
        <v>10.559115079187917</v>
      </c>
    </row>
    <row r="22" spans="1:19" x14ac:dyDescent="0.3">
      <c r="A22" s="1">
        <v>3</v>
      </c>
      <c r="B22" s="5">
        <v>0.57638888888888895</v>
      </c>
      <c r="C22" s="1" t="s">
        <v>21</v>
      </c>
      <c r="D22" s="1">
        <v>2</v>
      </c>
      <c r="E22" s="1">
        <v>5</v>
      </c>
      <c r="F22" s="1" t="s">
        <v>40</v>
      </c>
      <c r="G22" s="1">
        <v>46.2</v>
      </c>
      <c r="H22" s="1">
        <f>1+COUNTIFS(A:A,A22,G:G,"&gt;"&amp;G22)</f>
        <v>7</v>
      </c>
      <c r="I22" s="2">
        <f>AVERAGEIF(A:A,A22,G:G)</f>
        <v>47.744999999999997</v>
      </c>
      <c r="J22" s="2">
        <f>G22-I22</f>
        <v>-1.5449999999999946</v>
      </c>
      <c r="K22" s="2">
        <f>90+J22</f>
        <v>88.455000000000013</v>
      </c>
      <c r="L22" s="2">
        <f>EXP(0.06*K22)</f>
        <v>201.80461967472007</v>
      </c>
      <c r="M22" s="2">
        <f>SUMIF(A:A,A22,L:L)</f>
        <v>2582.4275416666378</v>
      </c>
      <c r="N22" s="3">
        <f>L22/M22</f>
        <v>7.8145317310424955E-2</v>
      </c>
      <c r="O22" s="6">
        <f>1/N22</f>
        <v>12.796672077324782</v>
      </c>
      <c r="P22" s="3">
        <f>IF(O22&gt;21,"",N22)</f>
        <v>7.8145317310424955E-2</v>
      </c>
      <c r="Q22" s="3">
        <f>IF(ISNUMBER(P22),SUMIF(A:A,A22,P:P),"")</f>
        <v>0.93707152302965158</v>
      </c>
      <c r="R22" s="3">
        <f>IFERROR(P22*(1/Q22),"")</f>
        <v>8.3393119297631463E-2</v>
      </c>
      <c r="S22" s="7">
        <f>IFERROR(1/R22,"")</f>
        <v>11.991396993209751</v>
      </c>
    </row>
    <row r="23" spans="1:19" x14ac:dyDescent="0.3">
      <c r="A23" s="1">
        <v>3</v>
      </c>
      <c r="B23" s="5">
        <v>0.57638888888888895</v>
      </c>
      <c r="C23" s="1" t="s">
        <v>21</v>
      </c>
      <c r="D23" s="1">
        <v>2</v>
      </c>
      <c r="E23" s="1">
        <v>7</v>
      </c>
      <c r="F23" s="1" t="s">
        <v>42</v>
      </c>
      <c r="G23" s="1">
        <v>43.89</v>
      </c>
      <c r="H23" s="1">
        <f>1+COUNTIFS(A:A,A23,G:G,"&gt;"&amp;G23)</f>
        <v>8</v>
      </c>
      <c r="I23" s="2">
        <f>AVERAGEIF(A:A,A23,G:G)</f>
        <v>47.744999999999997</v>
      </c>
      <c r="J23" s="2">
        <f>G23-I23</f>
        <v>-3.8549999999999969</v>
      </c>
      <c r="K23" s="2">
        <f>90+J23</f>
        <v>86.14500000000001</v>
      </c>
      <c r="L23" s="2">
        <f>EXP(0.06*K23)</f>
        <v>175.68629677898053</v>
      </c>
      <c r="M23" s="2">
        <f>SUMIF(A:A,A23,L:L)</f>
        <v>2582.4275416666378</v>
      </c>
      <c r="N23" s="3">
        <f>L23/M23</f>
        <v>6.8031452555527172E-2</v>
      </c>
      <c r="O23" s="6">
        <f>1/N23</f>
        <v>14.699083474423855</v>
      </c>
      <c r="P23" s="3">
        <f>IF(O23&gt;21,"",N23)</f>
        <v>6.8031452555527172E-2</v>
      </c>
      <c r="Q23" s="3">
        <f>IF(ISNUMBER(P23),SUMIF(A:A,A23,P:P),"")</f>
        <v>0.93707152302965158</v>
      </c>
      <c r="R23" s="3">
        <f>IFERROR(P23*(1/Q23),"")</f>
        <v>7.260006401173548E-2</v>
      </c>
      <c r="S23" s="7">
        <f>IFERROR(1/R23,"")</f>
        <v>13.774092538518346</v>
      </c>
    </row>
    <row r="24" spans="1:19" x14ac:dyDescent="0.3">
      <c r="A24" s="1">
        <v>3</v>
      </c>
      <c r="B24" s="5">
        <v>0.57638888888888895</v>
      </c>
      <c r="C24" s="1" t="s">
        <v>21</v>
      </c>
      <c r="D24" s="1">
        <v>2</v>
      </c>
      <c r="E24" s="1">
        <v>1</v>
      </c>
      <c r="F24" s="1" t="s">
        <v>27</v>
      </c>
      <c r="G24" s="1">
        <v>33.79</v>
      </c>
      <c r="H24" s="1">
        <f>1+COUNTIFS(A:A,A24,G:G,"&gt;"&amp;G24)</f>
        <v>9</v>
      </c>
      <c r="I24" s="2">
        <f>AVERAGEIF(A:A,A24,G:G)</f>
        <v>47.744999999999997</v>
      </c>
      <c r="J24" s="2">
        <f>G24-I24</f>
        <v>-13.954999999999998</v>
      </c>
      <c r="K24" s="2">
        <f>90+J24</f>
        <v>76.045000000000002</v>
      </c>
      <c r="L24" s="2">
        <f>EXP(0.06*K24)</f>
        <v>95.841903941164773</v>
      </c>
      <c r="M24" s="2">
        <f>SUMIF(A:A,A24,L:L)</f>
        <v>2582.4275416666378</v>
      </c>
      <c r="N24" s="3">
        <f>L24/M24</f>
        <v>3.7113104780206407E-2</v>
      </c>
      <c r="O24" s="6">
        <f>1/N24</f>
        <v>26.944660273568157</v>
      </c>
      <c r="P24" s="3" t="str">
        <f>IF(O24&gt;21,"",N24)</f>
        <v/>
      </c>
      <c r="Q24" s="3" t="str">
        <f>IF(ISNUMBER(P24),SUMIF(A:A,A24,P:P),"")</f>
        <v/>
      </c>
      <c r="R24" s="3" t="str">
        <f>IFERROR(P24*(1/Q24),"")</f>
        <v/>
      </c>
      <c r="S24" s="7" t="str">
        <f>IFERROR(1/R24,"")</f>
        <v/>
      </c>
    </row>
    <row r="25" spans="1:19" x14ac:dyDescent="0.3">
      <c r="A25" s="1">
        <v>3</v>
      </c>
      <c r="B25" s="5">
        <v>0.57638888888888895</v>
      </c>
      <c r="C25" s="1" t="s">
        <v>21</v>
      </c>
      <c r="D25" s="1">
        <v>2</v>
      </c>
      <c r="E25" s="1">
        <v>6</v>
      </c>
      <c r="F25" s="1" t="s">
        <v>41</v>
      </c>
      <c r="G25" s="1">
        <v>27.74</v>
      </c>
      <c r="H25" s="1">
        <f>1+COUNTIFS(A:A,A25,G:G,"&gt;"&amp;G25)</f>
        <v>10</v>
      </c>
      <c r="I25" s="2">
        <f>AVERAGEIF(A:A,A25,G:G)</f>
        <v>47.744999999999997</v>
      </c>
      <c r="J25" s="2">
        <f>G25-I25</f>
        <v>-20.004999999999999</v>
      </c>
      <c r="K25" s="2">
        <f>90+J25</f>
        <v>69.995000000000005</v>
      </c>
      <c r="L25" s="2">
        <f>EXP(0.06*K25)</f>
        <v>66.666328142197699</v>
      </c>
      <c r="M25" s="2">
        <f>SUMIF(A:A,A25,L:L)</f>
        <v>2582.4275416666378</v>
      </c>
      <c r="N25" s="3">
        <f>L25/M25</f>
        <v>2.5815372190142002E-2</v>
      </c>
      <c r="O25" s="6">
        <f>1/N25</f>
        <v>38.736609824353621</v>
      </c>
      <c r="P25" s="3" t="str">
        <f>IF(O25&gt;21,"",N25)</f>
        <v/>
      </c>
      <c r="Q25" s="3" t="str">
        <f>IF(ISNUMBER(P25),SUMIF(A:A,A25,P:P),"")</f>
        <v/>
      </c>
      <c r="R25" s="3" t="str">
        <f>IFERROR(P25*(1/Q25),"")</f>
        <v/>
      </c>
      <c r="S25" s="7" t="str">
        <f>IFERROR(1/R25,"")</f>
        <v/>
      </c>
    </row>
    <row r="26" spans="1:19" x14ac:dyDescent="0.3">
      <c r="A26" s="1">
        <v>4</v>
      </c>
      <c r="B26" s="5">
        <v>0.59027777777777779</v>
      </c>
      <c r="C26" s="1" t="s">
        <v>30</v>
      </c>
      <c r="D26" s="1">
        <v>2</v>
      </c>
      <c r="E26" s="1">
        <v>3</v>
      </c>
      <c r="F26" s="1" t="s">
        <v>48</v>
      </c>
      <c r="G26" s="1">
        <v>80.62</v>
      </c>
      <c r="H26" s="1">
        <f>1+COUNTIFS(A:A,A26,G:G,"&gt;"&amp;G26)</f>
        <v>1</v>
      </c>
      <c r="I26" s="2">
        <f>AVERAGEIF(A:A,A26,G:G)</f>
        <v>51.711999999999989</v>
      </c>
      <c r="J26" s="2">
        <f>G26-I26</f>
        <v>28.908000000000015</v>
      </c>
      <c r="K26" s="2">
        <f>90+J26</f>
        <v>118.90800000000002</v>
      </c>
      <c r="L26" s="2">
        <f>EXP(0.06*K26)</f>
        <v>1254.4844871916901</v>
      </c>
      <c r="M26" s="2">
        <f>SUMIF(A:A,A26,L:L)</f>
        <v>3365.0707914599234</v>
      </c>
      <c r="N26" s="3">
        <f>L26/M26</f>
        <v>0.37279586818066213</v>
      </c>
      <c r="O26" s="6">
        <f>1/N26</f>
        <v>2.6824331634367415</v>
      </c>
      <c r="P26" s="3">
        <f>IF(O26&gt;21,"",N26)</f>
        <v>0.37279586818066213</v>
      </c>
      <c r="Q26" s="3">
        <f>IF(ISNUMBER(P26),SUMIF(A:A,A26,P:P),"")</f>
        <v>0.8768382462622768</v>
      </c>
      <c r="R26" s="3">
        <f>IFERROR(P26*(1/Q26),"")</f>
        <v>0.42515922380186955</v>
      </c>
      <c r="S26" s="7">
        <f>IFERROR(1/R26,"")</f>
        <v>2.3520599907436437</v>
      </c>
    </row>
    <row r="27" spans="1:19" x14ac:dyDescent="0.3">
      <c r="A27" s="1">
        <v>4</v>
      </c>
      <c r="B27" s="5">
        <v>0.59027777777777779</v>
      </c>
      <c r="C27" s="1" t="s">
        <v>30</v>
      </c>
      <c r="D27" s="1">
        <v>2</v>
      </c>
      <c r="E27" s="1">
        <v>7</v>
      </c>
      <c r="F27" s="1" t="s">
        <v>52</v>
      </c>
      <c r="G27" s="1">
        <v>66.06</v>
      </c>
      <c r="H27" s="1">
        <f>1+COUNTIFS(A:A,A27,G:G,"&gt;"&amp;G27)</f>
        <v>2</v>
      </c>
      <c r="I27" s="2">
        <f>AVERAGEIF(A:A,A27,G:G)</f>
        <v>51.711999999999989</v>
      </c>
      <c r="J27" s="2">
        <f>G27-I27</f>
        <v>14.348000000000013</v>
      </c>
      <c r="K27" s="2">
        <f>90+J27</f>
        <v>104.34800000000001</v>
      </c>
      <c r="L27" s="2">
        <f>EXP(0.06*K27)</f>
        <v>523.67957542510908</v>
      </c>
      <c r="M27" s="2">
        <f>SUMIF(A:A,A27,L:L)</f>
        <v>3365.0707914599234</v>
      </c>
      <c r="N27" s="3">
        <f>L27/M27</f>
        <v>0.15562215711899263</v>
      </c>
      <c r="O27" s="6">
        <f>1/N27</f>
        <v>6.425820194969889</v>
      </c>
      <c r="P27" s="3">
        <f>IF(O27&gt;21,"",N27)</f>
        <v>0.15562215711899263</v>
      </c>
      <c r="Q27" s="3">
        <f>IF(ISNUMBER(P27),SUMIF(A:A,A27,P:P),"")</f>
        <v>0.8768382462622768</v>
      </c>
      <c r="R27" s="3">
        <f>IFERROR(P27*(1/Q27),"")</f>
        <v>0.17748103231396167</v>
      </c>
      <c r="S27" s="7">
        <f>IFERROR(1/R27,"")</f>
        <v>5.6344049105541192</v>
      </c>
    </row>
    <row r="28" spans="1:19" x14ac:dyDescent="0.3">
      <c r="A28" s="1">
        <v>4</v>
      </c>
      <c r="B28" s="5">
        <v>0.59027777777777779</v>
      </c>
      <c r="C28" s="1" t="s">
        <v>30</v>
      </c>
      <c r="D28" s="1">
        <v>2</v>
      </c>
      <c r="E28" s="1">
        <v>6</v>
      </c>
      <c r="F28" s="1" t="s">
        <v>51</v>
      </c>
      <c r="G28" s="1">
        <v>63.89</v>
      </c>
      <c r="H28" s="1">
        <f>1+COUNTIFS(A:A,A28,G:G,"&gt;"&amp;G28)</f>
        <v>3</v>
      </c>
      <c r="I28" s="2">
        <f>AVERAGEIF(A:A,A28,G:G)</f>
        <v>51.711999999999989</v>
      </c>
      <c r="J28" s="2">
        <f>G28-I28</f>
        <v>12.178000000000011</v>
      </c>
      <c r="K28" s="2">
        <f>90+J28</f>
        <v>102.17800000000001</v>
      </c>
      <c r="L28" s="2">
        <f>EXP(0.06*K28)</f>
        <v>459.7486835149183</v>
      </c>
      <c r="M28" s="2">
        <f>SUMIF(A:A,A28,L:L)</f>
        <v>3365.0707914599234</v>
      </c>
      <c r="N28" s="3">
        <f>L28/M28</f>
        <v>0.13662377762800587</v>
      </c>
      <c r="O28" s="6">
        <f>1/N28</f>
        <v>7.319370151824983</v>
      </c>
      <c r="P28" s="3">
        <f>IF(O28&gt;21,"",N28)</f>
        <v>0.13662377762800587</v>
      </c>
      <c r="Q28" s="3">
        <f>IF(ISNUMBER(P28),SUMIF(A:A,A28,P:P),"")</f>
        <v>0.8768382462622768</v>
      </c>
      <c r="R28" s="3">
        <f>IFERROR(P28*(1/Q28),"")</f>
        <v>0.15581411760994221</v>
      </c>
      <c r="S28" s="7">
        <f>IFERROR(1/R28,"")</f>
        <v>6.4179036876706723</v>
      </c>
    </row>
    <row r="29" spans="1:19" x14ac:dyDescent="0.3">
      <c r="A29" s="1">
        <v>4</v>
      </c>
      <c r="B29" s="5">
        <v>0.59027777777777779</v>
      </c>
      <c r="C29" s="1" t="s">
        <v>30</v>
      </c>
      <c r="D29" s="1">
        <v>2</v>
      </c>
      <c r="E29" s="1">
        <v>1</v>
      </c>
      <c r="F29" s="1" t="s">
        <v>46</v>
      </c>
      <c r="G29" s="1">
        <v>57.4</v>
      </c>
      <c r="H29" s="1">
        <f>1+COUNTIFS(A:A,A29,G:G,"&gt;"&amp;G29)</f>
        <v>4</v>
      </c>
      <c r="I29" s="2">
        <f>AVERAGEIF(A:A,A29,G:G)</f>
        <v>51.711999999999989</v>
      </c>
      <c r="J29" s="2">
        <f>G29-I29</f>
        <v>5.6880000000000095</v>
      </c>
      <c r="K29" s="2">
        <f>90+J29</f>
        <v>95.688000000000017</v>
      </c>
      <c r="L29" s="2">
        <f>EXP(0.06*K29)</f>
        <v>311.4628283601744</v>
      </c>
      <c r="M29" s="2">
        <f>SUMIF(A:A,A29,L:L)</f>
        <v>3365.0707914599234</v>
      </c>
      <c r="N29" s="3">
        <f>L29/M29</f>
        <v>9.255758575737047E-2</v>
      </c>
      <c r="O29" s="6">
        <f>1/N29</f>
        <v>10.804084741594169</v>
      </c>
      <c r="P29" s="3">
        <f>IF(O29&gt;21,"",N29)</f>
        <v>9.255758575737047E-2</v>
      </c>
      <c r="Q29" s="3">
        <f>IF(ISNUMBER(P29),SUMIF(A:A,A29,P:P),"")</f>
        <v>0.8768382462622768</v>
      </c>
      <c r="R29" s="3">
        <f>IFERROR(P29*(1/Q29),"")</f>
        <v>0.1055583354762618</v>
      </c>
      <c r="S29" s="7">
        <f>IFERROR(1/R29,"")</f>
        <v>9.4734347172884537</v>
      </c>
    </row>
    <row r="30" spans="1:19" x14ac:dyDescent="0.3">
      <c r="A30" s="1">
        <v>4</v>
      </c>
      <c r="B30" s="5">
        <v>0.59027777777777779</v>
      </c>
      <c r="C30" s="1" t="s">
        <v>30</v>
      </c>
      <c r="D30" s="1">
        <v>2</v>
      </c>
      <c r="E30" s="1">
        <v>4</v>
      </c>
      <c r="F30" s="1" t="s">
        <v>49</v>
      </c>
      <c r="G30" s="1">
        <v>51.79</v>
      </c>
      <c r="H30" s="1">
        <f>1+COUNTIFS(A:A,A30,G:G,"&gt;"&amp;G30)</f>
        <v>5</v>
      </c>
      <c r="I30" s="2">
        <f>AVERAGEIF(A:A,A30,G:G)</f>
        <v>51.711999999999989</v>
      </c>
      <c r="J30" s="2">
        <f>G30-I30</f>
        <v>7.8000000000010061E-2</v>
      </c>
      <c r="K30" s="2">
        <f>90+J30</f>
        <v>90.078000000000003</v>
      </c>
      <c r="L30" s="2">
        <f>EXP(0.06*K30)</f>
        <v>222.44502668487632</v>
      </c>
      <c r="M30" s="2">
        <f>SUMIF(A:A,A30,L:L)</f>
        <v>3365.0707914599234</v>
      </c>
      <c r="N30" s="3">
        <f>L30/M30</f>
        <v>6.6104115030628935E-2</v>
      </c>
      <c r="O30" s="6">
        <f>1/N30</f>
        <v>15.127651274609095</v>
      </c>
      <c r="P30" s="3">
        <f>IF(O30&gt;21,"",N30)</f>
        <v>6.6104115030628935E-2</v>
      </c>
      <c r="Q30" s="3">
        <f>IF(ISNUMBER(P30),SUMIF(A:A,A30,P:P),"")</f>
        <v>0.8768382462622768</v>
      </c>
      <c r="R30" s="3">
        <f>IFERROR(P30*(1/Q30),"")</f>
        <v>7.5389178462975145E-2</v>
      </c>
      <c r="S30" s="7">
        <f>IFERROR(1/R30,"")</f>
        <v>13.264503213695535</v>
      </c>
    </row>
    <row r="31" spans="1:19" x14ac:dyDescent="0.3">
      <c r="A31" s="1">
        <v>4</v>
      </c>
      <c r="B31" s="5">
        <v>0.59027777777777779</v>
      </c>
      <c r="C31" s="1" t="s">
        <v>30</v>
      </c>
      <c r="D31" s="1">
        <v>2</v>
      </c>
      <c r="E31" s="1">
        <v>10</v>
      </c>
      <c r="F31" s="1" t="s">
        <v>55</v>
      </c>
      <c r="G31" s="1">
        <v>48.15</v>
      </c>
      <c r="H31" s="1">
        <f>1+COUNTIFS(A:A,A31,G:G,"&gt;"&amp;G31)</f>
        <v>6</v>
      </c>
      <c r="I31" s="2">
        <f>AVERAGEIF(A:A,A31,G:G)</f>
        <v>51.711999999999989</v>
      </c>
      <c r="J31" s="2">
        <f>G31-I31</f>
        <v>-3.5619999999999905</v>
      </c>
      <c r="K31" s="2">
        <f>90+J31</f>
        <v>86.438000000000017</v>
      </c>
      <c r="L31" s="2">
        <f>EXP(0.06*K31)</f>
        <v>178.80217015536283</v>
      </c>
      <c r="M31" s="2">
        <f>SUMIF(A:A,A31,L:L)</f>
        <v>3365.0707914599234</v>
      </c>
      <c r="N31" s="3">
        <f>L31/M31</f>
        <v>5.313474254661673E-2</v>
      </c>
      <c r="O31" s="6">
        <f>1/N31</f>
        <v>18.820078014355101</v>
      </c>
      <c r="P31" s="3">
        <f>IF(O31&gt;21,"",N31)</f>
        <v>5.313474254661673E-2</v>
      </c>
      <c r="Q31" s="3">
        <f>IF(ISNUMBER(P31),SUMIF(A:A,A31,P:P),"")</f>
        <v>0.8768382462622768</v>
      </c>
      <c r="R31" s="3">
        <f>IFERROR(P31*(1/Q31),"")</f>
        <v>6.0598112334989608E-2</v>
      </c>
      <c r="S31" s="7">
        <f>IFERROR(1/R31,"")</f>
        <v>16.502164200626357</v>
      </c>
    </row>
    <row r="32" spans="1:19" x14ac:dyDescent="0.3">
      <c r="A32" s="1">
        <v>4</v>
      </c>
      <c r="B32" s="5">
        <v>0.59027777777777779</v>
      </c>
      <c r="C32" s="1" t="s">
        <v>30</v>
      </c>
      <c r="D32" s="1">
        <v>2</v>
      </c>
      <c r="E32" s="1">
        <v>2</v>
      </c>
      <c r="F32" s="1" t="s">
        <v>47</v>
      </c>
      <c r="G32" s="1">
        <v>44.16</v>
      </c>
      <c r="H32" s="1">
        <f>1+COUNTIFS(A:A,A32,G:G,"&gt;"&amp;G32)</f>
        <v>7</v>
      </c>
      <c r="I32" s="2">
        <f>AVERAGEIF(A:A,A32,G:G)</f>
        <v>51.711999999999989</v>
      </c>
      <c r="J32" s="2">
        <f>G32-I32</f>
        <v>-7.5519999999999925</v>
      </c>
      <c r="K32" s="2">
        <f>90+J32</f>
        <v>82.448000000000008</v>
      </c>
      <c r="L32" s="2">
        <f>EXP(0.06*K32)</f>
        <v>140.73518444677146</v>
      </c>
      <c r="M32" s="2">
        <f>SUMIF(A:A,A32,L:L)</f>
        <v>3365.0707914599234</v>
      </c>
      <c r="N32" s="3">
        <f>L32/M32</f>
        <v>4.1822354764107061E-2</v>
      </c>
      <c r="O32" s="6">
        <f>1/N32</f>
        <v>23.910657485460952</v>
      </c>
      <c r="P32" s="3" t="str">
        <f>IF(O32&gt;21,"",N32)</f>
        <v/>
      </c>
      <c r="Q32" s="3" t="str">
        <f>IF(ISNUMBER(P32),SUMIF(A:A,A32,P:P),"")</f>
        <v/>
      </c>
      <c r="R32" s="3" t="str">
        <f>IFERROR(P32*(1/Q32),"")</f>
        <v/>
      </c>
      <c r="S32" s="7" t="str">
        <f>IFERROR(1/R32,"")</f>
        <v/>
      </c>
    </row>
    <row r="33" spans="1:19" x14ac:dyDescent="0.3">
      <c r="A33" s="1">
        <v>4</v>
      </c>
      <c r="B33" s="5">
        <v>0.59027777777777779</v>
      </c>
      <c r="C33" s="1" t="s">
        <v>30</v>
      </c>
      <c r="D33" s="1">
        <v>2</v>
      </c>
      <c r="E33" s="1">
        <v>9</v>
      </c>
      <c r="F33" s="1" t="s">
        <v>54</v>
      </c>
      <c r="G33" s="1">
        <v>43.76</v>
      </c>
      <c r="H33" s="1">
        <f>1+COUNTIFS(A:A,A33,G:G,"&gt;"&amp;G33)</f>
        <v>8</v>
      </c>
      <c r="I33" s="2">
        <f>AVERAGEIF(A:A,A33,G:G)</f>
        <v>51.711999999999989</v>
      </c>
      <c r="J33" s="2">
        <f>G33-I33</f>
        <v>-7.9519999999999911</v>
      </c>
      <c r="K33" s="2">
        <f>90+J33</f>
        <v>82.048000000000002</v>
      </c>
      <c r="L33" s="2">
        <f>EXP(0.06*K33)</f>
        <v>137.39774943552655</v>
      </c>
      <c r="M33" s="2">
        <f>SUMIF(A:A,A33,L:L)</f>
        <v>3365.0707914599234</v>
      </c>
      <c r="N33" s="3">
        <f>L33/M33</f>
        <v>4.0830567304623346E-2</v>
      </c>
      <c r="O33" s="6">
        <f>1/N33</f>
        <v>24.491454956756566</v>
      </c>
      <c r="P33" s="3" t="str">
        <f>IF(O33&gt;21,"",N33)</f>
        <v/>
      </c>
      <c r="Q33" s="3" t="str">
        <f>IF(ISNUMBER(P33),SUMIF(A:A,A33,P:P),"")</f>
        <v/>
      </c>
      <c r="R33" s="3" t="str">
        <f>IFERROR(P33*(1/Q33),"")</f>
        <v/>
      </c>
      <c r="S33" s="7" t="str">
        <f>IFERROR(1/R33,"")</f>
        <v/>
      </c>
    </row>
    <row r="34" spans="1:19" x14ac:dyDescent="0.3">
      <c r="A34" s="1">
        <v>4</v>
      </c>
      <c r="B34" s="5">
        <v>0.59027777777777779</v>
      </c>
      <c r="C34" s="1" t="s">
        <v>30</v>
      </c>
      <c r="D34" s="1">
        <v>2</v>
      </c>
      <c r="E34" s="1">
        <v>5</v>
      </c>
      <c r="F34" s="1" t="s">
        <v>50</v>
      </c>
      <c r="G34" s="1">
        <v>37.65</v>
      </c>
      <c r="H34" s="1">
        <f>1+COUNTIFS(A:A,A34,G:G,"&gt;"&amp;G34)</f>
        <v>9</v>
      </c>
      <c r="I34" s="2">
        <f>AVERAGEIF(A:A,A34,G:G)</f>
        <v>51.711999999999989</v>
      </c>
      <c r="J34" s="2">
        <f>G34-I34</f>
        <v>-14.061999999999991</v>
      </c>
      <c r="K34" s="2">
        <f>90+J34</f>
        <v>75.938000000000017</v>
      </c>
      <c r="L34" s="2">
        <f>EXP(0.06*K34)</f>
        <v>95.228569826986373</v>
      </c>
      <c r="M34" s="2">
        <f>SUMIF(A:A,A34,L:L)</f>
        <v>3365.0707914599234</v>
      </c>
      <c r="N34" s="3">
        <f>L34/M34</f>
        <v>2.8299128228940412E-2</v>
      </c>
      <c r="O34" s="6">
        <f>1/N34</f>
        <v>35.336777582333404</v>
      </c>
      <c r="P34" s="3" t="str">
        <f>IF(O34&gt;21,"",N34)</f>
        <v/>
      </c>
      <c r="Q34" s="3" t="str">
        <f>IF(ISNUMBER(P34),SUMIF(A:A,A34,P:P),"")</f>
        <v/>
      </c>
      <c r="R34" s="3" t="str">
        <f>IFERROR(P34*(1/Q34),"")</f>
        <v/>
      </c>
      <c r="S34" s="7" t="str">
        <f>IFERROR(1/R34,"")</f>
        <v/>
      </c>
    </row>
    <row r="35" spans="1:19" x14ac:dyDescent="0.3">
      <c r="A35" s="1">
        <v>4</v>
      </c>
      <c r="B35" s="5">
        <v>0.59027777777777779</v>
      </c>
      <c r="C35" s="1" t="s">
        <v>30</v>
      </c>
      <c r="D35" s="1">
        <v>2</v>
      </c>
      <c r="E35" s="1">
        <v>8</v>
      </c>
      <c r="F35" s="1" t="s">
        <v>53</v>
      </c>
      <c r="G35" s="1">
        <v>23.64</v>
      </c>
      <c r="H35" s="1">
        <f>1+COUNTIFS(A:A,A35,G:G,"&gt;"&amp;G35)</f>
        <v>10</v>
      </c>
      <c r="I35" s="2">
        <f>AVERAGEIF(A:A,A35,G:G)</f>
        <v>51.711999999999989</v>
      </c>
      <c r="J35" s="2">
        <f>G35-I35</f>
        <v>-28.071999999999989</v>
      </c>
      <c r="K35" s="2">
        <f>90+J35</f>
        <v>61.928000000000011</v>
      </c>
      <c r="L35" s="2">
        <f>EXP(0.06*K35)</f>
        <v>41.08651641850755</v>
      </c>
      <c r="M35" s="2">
        <f>SUMIF(A:A,A35,L:L)</f>
        <v>3365.0707914599234</v>
      </c>
      <c r="N35" s="3">
        <f>L35/M35</f>
        <v>1.2209703440052243E-2</v>
      </c>
      <c r="O35" s="6">
        <f>1/N35</f>
        <v>81.902071160847228</v>
      </c>
      <c r="P35" s="3" t="str">
        <f>IF(O35&gt;21,"",N35)</f>
        <v/>
      </c>
      <c r="Q35" s="3" t="str">
        <f>IF(ISNUMBER(P35),SUMIF(A:A,A35,P:P),"")</f>
        <v/>
      </c>
      <c r="R35" s="3" t="str">
        <f>IFERROR(P35*(1/Q35),"")</f>
        <v/>
      </c>
      <c r="S35" s="7" t="str">
        <f>IFERROR(1/R35,"")</f>
        <v/>
      </c>
    </row>
    <row r="36" spans="1:19" x14ac:dyDescent="0.3">
      <c r="A36" s="1">
        <v>5</v>
      </c>
      <c r="B36" s="5">
        <v>0.60069444444444442</v>
      </c>
      <c r="C36" s="1" t="s">
        <v>21</v>
      </c>
      <c r="D36" s="1">
        <v>3</v>
      </c>
      <c r="E36" s="1">
        <v>1</v>
      </c>
      <c r="F36" s="1" t="s">
        <v>56</v>
      </c>
      <c r="G36" s="1">
        <v>77.349999999999994</v>
      </c>
      <c r="H36" s="1">
        <f>1+COUNTIFS(A:A,A36,G:G,"&gt;"&amp;G36)</f>
        <v>1</v>
      </c>
      <c r="I36" s="2">
        <f>AVERAGEIF(A:A,A36,G:G)</f>
        <v>46.459090909090918</v>
      </c>
      <c r="J36" s="2">
        <f>G36-I36</f>
        <v>30.890909090909076</v>
      </c>
      <c r="K36" s="2">
        <f>90+J36</f>
        <v>120.89090909090908</v>
      </c>
      <c r="L36" s="2">
        <f>EXP(0.06*K36)</f>
        <v>1412.9776221712357</v>
      </c>
      <c r="M36" s="2">
        <f>SUMIF(A:A,A36,L:L)</f>
        <v>3568.5306720640237</v>
      </c>
      <c r="N36" s="3">
        <f>L36/M36</f>
        <v>0.39595501678957828</v>
      </c>
      <c r="O36" s="6">
        <f>1/N36</f>
        <v>2.525539411289814</v>
      </c>
      <c r="P36" s="3">
        <f>IF(O36&gt;21,"",N36)</f>
        <v>0.39595501678957828</v>
      </c>
      <c r="Q36" s="3">
        <f>IF(ISNUMBER(P36),SUMIF(A:A,A36,P:P),"")</f>
        <v>0.85004099832122748</v>
      </c>
      <c r="R36" s="3">
        <f>IFERROR(P36*(1/Q36),"")</f>
        <v>0.46580696410121653</v>
      </c>
      <c r="S36" s="7">
        <f>IFERROR(1/R36,"")</f>
        <v>2.1468120424723987</v>
      </c>
    </row>
    <row r="37" spans="1:19" x14ac:dyDescent="0.3">
      <c r="A37" s="1">
        <v>5</v>
      </c>
      <c r="B37" s="5">
        <v>0.60069444444444442</v>
      </c>
      <c r="C37" s="1" t="s">
        <v>21</v>
      </c>
      <c r="D37" s="1">
        <v>3</v>
      </c>
      <c r="E37" s="1">
        <v>3</v>
      </c>
      <c r="F37" s="1" t="s">
        <v>58</v>
      </c>
      <c r="G37" s="1">
        <v>55.76</v>
      </c>
      <c r="H37" s="1">
        <f>1+COUNTIFS(A:A,A37,G:G,"&gt;"&amp;G37)</f>
        <v>2</v>
      </c>
      <c r="I37" s="2">
        <f>AVERAGEIF(A:A,A37,G:G)</f>
        <v>46.459090909090918</v>
      </c>
      <c r="J37" s="2">
        <f>G37-I37</f>
        <v>9.3009090909090801</v>
      </c>
      <c r="K37" s="2">
        <f>90+J37</f>
        <v>99.300909090909073</v>
      </c>
      <c r="L37" s="2">
        <f>EXP(0.06*K37)</f>
        <v>386.85677939639788</v>
      </c>
      <c r="M37" s="2">
        <f>SUMIF(A:A,A37,L:L)</f>
        <v>3568.5306720640237</v>
      </c>
      <c r="N37" s="3">
        <f>L37/M37</f>
        <v>0.10840786165154116</v>
      </c>
      <c r="O37" s="6">
        <f>1/N37</f>
        <v>9.2244232546005911</v>
      </c>
      <c r="P37" s="3">
        <f>IF(O37&gt;21,"",N37)</f>
        <v>0.10840786165154116</v>
      </c>
      <c r="Q37" s="3">
        <f>IF(ISNUMBER(P37),SUMIF(A:A,A37,P:P),"")</f>
        <v>0.85004099832122748</v>
      </c>
      <c r="R37" s="3">
        <f>IFERROR(P37*(1/Q37),"")</f>
        <v>0.12753250945029621</v>
      </c>
      <c r="S37" s="7">
        <f>IFERROR(1/R37,"")</f>
        <v>7.841137952278233</v>
      </c>
    </row>
    <row r="38" spans="1:19" x14ac:dyDescent="0.3">
      <c r="A38" s="1">
        <v>5</v>
      </c>
      <c r="B38" s="5">
        <v>0.60069444444444442</v>
      </c>
      <c r="C38" s="1" t="s">
        <v>21</v>
      </c>
      <c r="D38" s="1">
        <v>3</v>
      </c>
      <c r="E38" s="1">
        <v>4</v>
      </c>
      <c r="F38" s="1" t="s">
        <v>59</v>
      </c>
      <c r="G38" s="1">
        <v>53.67</v>
      </c>
      <c r="H38" s="1">
        <f>1+COUNTIFS(A:A,A38,G:G,"&gt;"&amp;G38)</f>
        <v>3</v>
      </c>
      <c r="I38" s="2">
        <f>AVERAGEIF(A:A,A38,G:G)</f>
        <v>46.459090909090918</v>
      </c>
      <c r="J38" s="2">
        <f>G38-I38</f>
        <v>7.2109090909090838</v>
      </c>
      <c r="K38" s="2">
        <f>90+J38</f>
        <v>97.210909090909084</v>
      </c>
      <c r="L38" s="2">
        <f>EXP(0.06*K38)</f>
        <v>341.26337690570034</v>
      </c>
      <c r="M38" s="2">
        <f>SUMIF(A:A,A38,L:L)</f>
        <v>3568.5306720640237</v>
      </c>
      <c r="N38" s="3">
        <f>L38/M38</f>
        <v>9.5631341935002889E-2</v>
      </c>
      <c r="O38" s="6">
        <f>1/N38</f>
        <v>10.456822834083654</v>
      </c>
      <c r="P38" s="3">
        <f>IF(O38&gt;21,"",N38)</f>
        <v>9.5631341935002889E-2</v>
      </c>
      <c r="Q38" s="3">
        <f>IF(ISNUMBER(P38),SUMIF(A:A,A38,P:P),"")</f>
        <v>0.85004099832122748</v>
      </c>
      <c r="R38" s="3">
        <f>IFERROR(P38*(1/Q38),"")</f>
        <v>0.11250203475346272</v>
      </c>
      <c r="S38" s="7">
        <f>IFERROR(1/R38,"")</f>
        <v>8.8887281211526776</v>
      </c>
    </row>
    <row r="39" spans="1:19" x14ac:dyDescent="0.3">
      <c r="A39" s="1">
        <v>5</v>
      </c>
      <c r="B39" s="5">
        <v>0.60069444444444442</v>
      </c>
      <c r="C39" s="1" t="s">
        <v>21</v>
      </c>
      <c r="D39" s="1">
        <v>3</v>
      </c>
      <c r="E39" s="1">
        <v>8</v>
      </c>
      <c r="F39" s="1" t="s">
        <v>63</v>
      </c>
      <c r="G39" s="1">
        <v>53.09</v>
      </c>
      <c r="H39" s="1">
        <f>1+COUNTIFS(A:A,A39,G:G,"&gt;"&amp;G39)</f>
        <v>4</v>
      </c>
      <c r="I39" s="2">
        <f>AVERAGEIF(A:A,A39,G:G)</f>
        <v>46.459090909090918</v>
      </c>
      <c r="J39" s="2">
        <f>G39-I39</f>
        <v>6.6309090909090855</v>
      </c>
      <c r="K39" s="2">
        <f>90+J39</f>
        <v>96.630909090909086</v>
      </c>
      <c r="L39" s="2">
        <f>EXP(0.06*K39)</f>
        <v>329.59167685446846</v>
      </c>
      <c r="M39" s="2">
        <f>SUMIF(A:A,A39,L:L)</f>
        <v>3568.5306720640237</v>
      </c>
      <c r="N39" s="3">
        <f>L39/M39</f>
        <v>9.2360612011731416E-2</v>
      </c>
      <c r="O39" s="6">
        <f>1/N39</f>
        <v>10.82712617661068</v>
      </c>
      <c r="P39" s="3">
        <f>IF(O39&gt;21,"",N39)</f>
        <v>9.2360612011731416E-2</v>
      </c>
      <c r="Q39" s="3">
        <f>IF(ISNUMBER(P39),SUMIF(A:A,A39,P:P),"")</f>
        <v>0.85004099832122748</v>
      </c>
      <c r="R39" s="3">
        <f>IFERROR(P39*(1/Q39),"")</f>
        <v>0.10865430278555654</v>
      </c>
      <c r="S39" s="7">
        <f>IFERROR(1/R39,"")</f>
        <v>9.2035011441160375</v>
      </c>
    </row>
    <row r="40" spans="1:19" x14ac:dyDescent="0.3">
      <c r="A40" s="1">
        <v>5</v>
      </c>
      <c r="B40" s="5">
        <v>0.60069444444444442</v>
      </c>
      <c r="C40" s="1" t="s">
        <v>21</v>
      </c>
      <c r="D40" s="1">
        <v>3</v>
      </c>
      <c r="E40" s="1">
        <v>5</v>
      </c>
      <c r="F40" s="1" t="s">
        <v>60</v>
      </c>
      <c r="G40" s="1">
        <v>50.95</v>
      </c>
      <c r="H40" s="1">
        <f>1+COUNTIFS(A:A,A40,G:G,"&gt;"&amp;G40)</f>
        <v>5</v>
      </c>
      <c r="I40" s="2">
        <f>AVERAGEIF(A:A,A40,G:G)</f>
        <v>46.459090909090918</v>
      </c>
      <c r="J40" s="2">
        <f>G40-I40</f>
        <v>4.490909090909085</v>
      </c>
      <c r="K40" s="2">
        <f>90+J40</f>
        <v>94.490909090909085</v>
      </c>
      <c r="L40" s="2">
        <f>EXP(0.06*K40)</f>
        <v>289.87637687440133</v>
      </c>
      <c r="M40" s="2">
        <f>SUMIF(A:A,A40,L:L)</f>
        <v>3568.5306720640237</v>
      </c>
      <c r="N40" s="3">
        <f>L40/M40</f>
        <v>8.1231297559994906E-2</v>
      </c>
      <c r="O40" s="6">
        <f>1/N40</f>
        <v>12.310525992292948</v>
      </c>
      <c r="P40" s="3">
        <f>IF(O40&gt;21,"",N40)</f>
        <v>8.1231297559994906E-2</v>
      </c>
      <c r="Q40" s="3">
        <f>IF(ISNUMBER(P40),SUMIF(A:A,A40,P:P),"")</f>
        <v>0.85004099832122748</v>
      </c>
      <c r="R40" s="3">
        <f>IFERROR(P40*(1/Q40),"")</f>
        <v>9.5561623169260215E-2</v>
      </c>
      <c r="S40" s="7">
        <f>IFERROR(1/R40,"")</f>
        <v>10.464451804348117</v>
      </c>
    </row>
    <row r="41" spans="1:19" x14ac:dyDescent="0.3">
      <c r="A41" s="1">
        <v>5</v>
      </c>
      <c r="B41" s="5">
        <v>0.60069444444444442</v>
      </c>
      <c r="C41" s="1" t="s">
        <v>21</v>
      </c>
      <c r="D41" s="1">
        <v>3</v>
      </c>
      <c r="E41" s="1">
        <v>6</v>
      </c>
      <c r="F41" s="1" t="s">
        <v>61</v>
      </c>
      <c r="G41" s="1">
        <v>49.94</v>
      </c>
      <c r="H41" s="1">
        <f>1+COUNTIFS(A:A,A41,G:G,"&gt;"&amp;G41)</f>
        <v>6</v>
      </c>
      <c r="I41" s="2">
        <f>AVERAGEIF(A:A,A41,G:G)</f>
        <v>46.459090909090918</v>
      </c>
      <c r="J41" s="2">
        <f>G41-I41</f>
        <v>3.4809090909090799</v>
      </c>
      <c r="K41" s="2">
        <f>90+J41</f>
        <v>93.48090909090908</v>
      </c>
      <c r="L41" s="2">
        <f>EXP(0.06*K41)</f>
        <v>272.83154281901994</v>
      </c>
      <c r="M41" s="2">
        <f>SUMIF(A:A,A41,L:L)</f>
        <v>3568.5306720640237</v>
      </c>
      <c r="N41" s="3">
        <f>L41/M41</f>
        <v>7.6454868373378809E-2</v>
      </c>
      <c r="O41" s="6">
        <f>1/N41</f>
        <v>13.079611819045324</v>
      </c>
      <c r="P41" s="3">
        <f>IF(O41&gt;21,"",N41)</f>
        <v>7.6454868373378809E-2</v>
      </c>
      <c r="Q41" s="3">
        <f>IF(ISNUMBER(P41),SUMIF(A:A,A41,P:P),"")</f>
        <v>0.85004099832122748</v>
      </c>
      <c r="R41" s="3">
        <f>IFERROR(P41*(1/Q41),"")</f>
        <v>8.9942565740207717E-2</v>
      </c>
      <c r="S41" s="7">
        <f>IFERROR(1/R41,"")</f>
        <v>11.118206288315415</v>
      </c>
    </row>
    <row r="42" spans="1:19" x14ac:dyDescent="0.3">
      <c r="A42" s="1">
        <v>5</v>
      </c>
      <c r="B42" s="5">
        <v>0.60069444444444442</v>
      </c>
      <c r="C42" s="1" t="s">
        <v>21</v>
      </c>
      <c r="D42" s="1">
        <v>3</v>
      </c>
      <c r="E42" s="1">
        <v>11</v>
      </c>
      <c r="F42" s="1" t="s">
        <v>66</v>
      </c>
      <c r="G42" s="1">
        <v>37.97</v>
      </c>
      <c r="H42" s="1">
        <f>1+COUNTIFS(A:A,A42,G:G,"&gt;"&amp;G42)</f>
        <v>7</v>
      </c>
      <c r="I42" s="2">
        <f>AVERAGEIF(A:A,A42,G:G)</f>
        <v>46.459090909090918</v>
      </c>
      <c r="J42" s="2">
        <f>G42-I42</f>
        <v>-8.489090909090919</v>
      </c>
      <c r="K42" s="2">
        <f>90+J42</f>
        <v>81.510909090909081</v>
      </c>
      <c r="L42" s="2">
        <f>EXP(0.06*K42)</f>
        <v>133.04062669569183</v>
      </c>
      <c r="M42" s="2">
        <f>SUMIF(A:A,A42,L:L)</f>
        <v>3568.5306720640237</v>
      </c>
      <c r="N42" s="3">
        <f>L42/M42</f>
        <v>3.7281626227060466E-2</v>
      </c>
      <c r="O42" s="6">
        <f>1/N42</f>
        <v>26.822864268569937</v>
      </c>
      <c r="P42" s="3" t="str">
        <f>IF(O42&gt;21,"",N42)</f>
        <v/>
      </c>
      <c r="Q42" s="3" t="str">
        <f>IF(ISNUMBER(P42),SUMIF(A:A,A42,P:P),"")</f>
        <v/>
      </c>
      <c r="R42" s="3" t="str">
        <f>IFERROR(P42*(1/Q42),"")</f>
        <v/>
      </c>
      <c r="S42" s="7" t="str">
        <f>IFERROR(1/R42,"")</f>
        <v/>
      </c>
    </row>
    <row r="43" spans="1:19" x14ac:dyDescent="0.3">
      <c r="A43" s="1">
        <v>5</v>
      </c>
      <c r="B43" s="5">
        <v>0.60069444444444442</v>
      </c>
      <c r="C43" s="1" t="s">
        <v>21</v>
      </c>
      <c r="D43" s="1">
        <v>3</v>
      </c>
      <c r="E43" s="1">
        <v>2</v>
      </c>
      <c r="F43" s="1" t="s">
        <v>57</v>
      </c>
      <c r="G43" s="1">
        <v>36.17</v>
      </c>
      <c r="H43" s="1">
        <f>1+COUNTIFS(A:A,A43,G:G,"&gt;"&amp;G43)</f>
        <v>8</v>
      </c>
      <c r="I43" s="2">
        <f>AVERAGEIF(A:A,A43,G:G)</f>
        <v>46.459090909090918</v>
      </c>
      <c r="J43" s="2">
        <f>G43-I43</f>
        <v>-10.289090909090916</v>
      </c>
      <c r="K43" s="2">
        <f>90+J43</f>
        <v>79.710909090909084</v>
      </c>
      <c r="L43" s="2">
        <f>EXP(0.06*K43)</f>
        <v>119.42093796845263</v>
      </c>
      <c r="M43" s="2">
        <f>SUMIF(A:A,A43,L:L)</f>
        <v>3568.5306720640237</v>
      </c>
      <c r="N43" s="3">
        <f>L43/M43</f>
        <v>3.3465016541214157E-2</v>
      </c>
      <c r="O43" s="6">
        <f>1/N43</f>
        <v>29.881951463207571</v>
      </c>
      <c r="P43" s="3" t="str">
        <f>IF(O43&gt;21,"",N43)</f>
        <v/>
      </c>
      <c r="Q43" s="3" t="str">
        <f>IF(ISNUMBER(P43),SUMIF(A:A,A43,P:P),"")</f>
        <v/>
      </c>
      <c r="R43" s="3" t="str">
        <f>IFERROR(P43*(1/Q43),"")</f>
        <v/>
      </c>
      <c r="S43" s="7" t="str">
        <f>IFERROR(1/R43,"")</f>
        <v/>
      </c>
    </row>
    <row r="44" spans="1:19" x14ac:dyDescent="0.3">
      <c r="A44" s="1">
        <v>5</v>
      </c>
      <c r="B44" s="5">
        <v>0.60069444444444442</v>
      </c>
      <c r="C44" s="1" t="s">
        <v>21</v>
      </c>
      <c r="D44" s="1">
        <v>3</v>
      </c>
      <c r="E44" s="1">
        <v>10</v>
      </c>
      <c r="F44" s="1" t="s">
        <v>65</v>
      </c>
      <c r="G44" s="1">
        <v>35.049999999999997</v>
      </c>
      <c r="H44" s="1">
        <f>1+COUNTIFS(A:A,A44,G:G,"&gt;"&amp;G44)</f>
        <v>9</v>
      </c>
      <c r="I44" s="2">
        <f>AVERAGEIF(A:A,A44,G:G)</f>
        <v>46.459090909090918</v>
      </c>
      <c r="J44" s="2">
        <f>G44-I44</f>
        <v>-11.409090909090921</v>
      </c>
      <c r="K44" s="2">
        <f>90+J44</f>
        <v>78.590909090909079</v>
      </c>
      <c r="L44" s="2">
        <f>EXP(0.06*K44)</f>
        <v>111.65955398309721</v>
      </c>
      <c r="M44" s="2">
        <f>SUMIF(A:A,A44,L:L)</f>
        <v>3568.5306720640237</v>
      </c>
      <c r="N44" s="3">
        <f>L44/M44</f>
        <v>3.1290064243307672E-2</v>
      </c>
      <c r="O44" s="6">
        <f>1/N44</f>
        <v>31.959026744851773</v>
      </c>
      <c r="P44" s="3" t="str">
        <f>IF(O44&gt;21,"",N44)</f>
        <v/>
      </c>
      <c r="Q44" s="3" t="str">
        <f>IF(ISNUMBER(P44),SUMIF(A:A,A44,P:P),"")</f>
        <v/>
      </c>
      <c r="R44" s="3" t="str">
        <f>IFERROR(P44*(1/Q44),"")</f>
        <v/>
      </c>
      <c r="S44" s="7" t="str">
        <f>IFERROR(1/R44,"")</f>
        <v/>
      </c>
    </row>
    <row r="45" spans="1:19" x14ac:dyDescent="0.3">
      <c r="A45" s="1">
        <v>5</v>
      </c>
      <c r="B45" s="5">
        <v>0.60069444444444442</v>
      </c>
      <c r="C45" s="1" t="s">
        <v>21</v>
      </c>
      <c r="D45" s="1">
        <v>3</v>
      </c>
      <c r="E45" s="1">
        <v>9</v>
      </c>
      <c r="F45" s="1" t="s">
        <v>64</v>
      </c>
      <c r="G45" s="1">
        <v>31.87</v>
      </c>
      <c r="H45" s="1">
        <f>1+COUNTIFS(A:A,A45,G:G,"&gt;"&amp;G45)</f>
        <v>10</v>
      </c>
      <c r="I45" s="2">
        <f>AVERAGEIF(A:A,A45,G:G)</f>
        <v>46.459090909090918</v>
      </c>
      <c r="J45" s="2">
        <f>G45-I45</f>
        <v>-14.589090909090917</v>
      </c>
      <c r="K45" s="2">
        <f>90+J45</f>
        <v>75.410909090909087</v>
      </c>
      <c r="L45" s="2">
        <f>EXP(0.06*K45)</f>
        <v>92.264047288163724</v>
      </c>
      <c r="M45" s="2">
        <f>SUMIF(A:A,A45,L:L)</f>
        <v>3568.5306720640237</v>
      </c>
      <c r="N45" s="3">
        <f>L45/M45</f>
        <v>2.5854912222121541E-2</v>
      </c>
      <c r="O45" s="6">
        <f>1/N45</f>
        <v>38.677369755074899</v>
      </c>
      <c r="P45" s="3" t="str">
        <f>IF(O45&gt;21,"",N45)</f>
        <v/>
      </c>
      <c r="Q45" s="3" t="str">
        <f>IF(ISNUMBER(P45),SUMIF(A:A,A45,P:P),"")</f>
        <v/>
      </c>
      <c r="R45" s="3" t="str">
        <f>IFERROR(P45*(1/Q45),"")</f>
        <v/>
      </c>
      <c r="S45" s="7" t="str">
        <f>IFERROR(1/R45,"")</f>
        <v/>
      </c>
    </row>
    <row r="46" spans="1:19" x14ac:dyDescent="0.3">
      <c r="A46" s="1">
        <v>5</v>
      </c>
      <c r="B46" s="5">
        <v>0.60069444444444442</v>
      </c>
      <c r="C46" s="1" t="s">
        <v>21</v>
      </c>
      <c r="D46" s="1">
        <v>3</v>
      </c>
      <c r="E46" s="1">
        <v>7</v>
      </c>
      <c r="F46" s="1" t="s">
        <v>62</v>
      </c>
      <c r="G46" s="1">
        <v>29.23</v>
      </c>
      <c r="H46" s="1">
        <f>1+COUNTIFS(A:A,A46,G:G,"&gt;"&amp;G46)</f>
        <v>11</v>
      </c>
      <c r="I46" s="2">
        <f>AVERAGEIF(A:A,A46,G:G)</f>
        <v>46.459090909090918</v>
      </c>
      <c r="J46" s="2">
        <f>G46-I46</f>
        <v>-17.229090909090917</v>
      </c>
      <c r="K46" s="2">
        <f>90+J46</f>
        <v>72.770909090909086</v>
      </c>
      <c r="L46" s="2">
        <f>EXP(0.06*K46)</f>
        <v>78.748131107394812</v>
      </c>
      <c r="M46" s="2">
        <f>SUMIF(A:A,A46,L:L)</f>
        <v>3568.5306720640237</v>
      </c>
      <c r="N46" s="3">
        <f>L46/M46</f>
        <v>2.206738244506869E-2</v>
      </c>
      <c r="O46" s="6">
        <f>1/N46</f>
        <v>45.315750632828951</v>
      </c>
      <c r="P46" s="3" t="str">
        <f>IF(O46&gt;21,"",N46)</f>
        <v/>
      </c>
      <c r="Q46" s="3" t="str">
        <f>IF(ISNUMBER(P46),SUMIF(A:A,A46,P:P),"")</f>
        <v/>
      </c>
      <c r="R46" s="3" t="str">
        <f>IFERROR(P46*(1/Q46),"")</f>
        <v/>
      </c>
      <c r="S46" s="7" t="str">
        <f>IFERROR(1/R46,"")</f>
        <v/>
      </c>
    </row>
    <row r="47" spans="1:19" x14ac:dyDescent="0.3">
      <c r="A47" s="1">
        <v>6</v>
      </c>
      <c r="B47" s="5">
        <v>0.61458333333333337</v>
      </c>
      <c r="C47" s="1" t="s">
        <v>30</v>
      </c>
      <c r="D47" s="1">
        <v>3</v>
      </c>
      <c r="E47" s="1">
        <v>10</v>
      </c>
      <c r="F47" s="1" t="s">
        <v>76</v>
      </c>
      <c r="G47" s="1">
        <v>63.18</v>
      </c>
      <c r="H47" s="1">
        <f>1+COUNTIFS(A:A,A47,G:G,"&gt;"&amp;G47)</f>
        <v>1</v>
      </c>
      <c r="I47" s="2">
        <f>AVERAGEIF(A:A,A47,G:G)</f>
        <v>50.692999999999998</v>
      </c>
      <c r="J47" s="2">
        <f>G47-I47</f>
        <v>12.487000000000002</v>
      </c>
      <c r="K47" s="2">
        <f>90+J47</f>
        <v>102.48699999999999</v>
      </c>
      <c r="L47" s="2">
        <f>EXP(0.06*K47)</f>
        <v>468.3519297674909</v>
      </c>
      <c r="M47" s="2">
        <f>SUMIF(A:A,A47,L:L)</f>
        <v>2639.3888187323573</v>
      </c>
      <c r="N47" s="3">
        <f>L47/M47</f>
        <v>0.17744711443933087</v>
      </c>
      <c r="O47" s="6">
        <f>1/N47</f>
        <v>5.6354818908137263</v>
      </c>
      <c r="P47" s="3">
        <f>IF(O47&gt;21,"",N47)</f>
        <v>0.17744711443933087</v>
      </c>
      <c r="Q47" s="3">
        <f>IF(ISNUMBER(P47),SUMIF(A:A,A47,P:P),"")</f>
        <v>0.94472853398782541</v>
      </c>
      <c r="R47" s="3">
        <f>IFERROR(P47*(1/Q47),"")</f>
        <v>0.18782868099717798</v>
      </c>
      <c r="S47" s="7">
        <f>IFERROR(1/R47,"")</f>
        <v>5.3240005450233898</v>
      </c>
    </row>
    <row r="48" spans="1:19" x14ac:dyDescent="0.3">
      <c r="A48" s="1">
        <v>6</v>
      </c>
      <c r="B48" s="5">
        <v>0.61458333333333337</v>
      </c>
      <c r="C48" s="1" t="s">
        <v>30</v>
      </c>
      <c r="D48" s="1">
        <v>3</v>
      </c>
      <c r="E48" s="1">
        <v>8</v>
      </c>
      <c r="F48" s="1" t="s">
        <v>74</v>
      </c>
      <c r="G48" s="1">
        <v>61</v>
      </c>
      <c r="H48" s="1">
        <f>1+COUNTIFS(A:A,A48,G:G,"&gt;"&amp;G48)</f>
        <v>2</v>
      </c>
      <c r="I48" s="2">
        <f>AVERAGEIF(A:A,A48,G:G)</f>
        <v>50.692999999999998</v>
      </c>
      <c r="J48" s="2">
        <f>G48-I48</f>
        <v>10.307000000000002</v>
      </c>
      <c r="K48" s="2">
        <f>90+J48</f>
        <v>100.307</v>
      </c>
      <c r="L48" s="2">
        <f>EXP(0.06*K48)</f>
        <v>410.92881500736183</v>
      </c>
      <c r="M48" s="2">
        <f>SUMIF(A:A,A48,L:L)</f>
        <v>2639.3888187323573</v>
      </c>
      <c r="N48" s="3">
        <f>L48/M48</f>
        <v>0.15569089786654558</v>
      </c>
      <c r="O48" s="6">
        <f>1/N48</f>
        <v>6.4229830626140743</v>
      </c>
      <c r="P48" s="3">
        <f>IF(O48&gt;21,"",N48)</f>
        <v>0.15569089786654558</v>
      </c>
      <c r="Q48" s="3">
        <f>IF(ISNUMBER(P48),SUMIF(A:A,A48,P:P),"")</f>
        <v>0.94472853398782541</v>
      </c>
      <c r="R48" s="3">
        <f>IFERROR(P48*(1/Q48),"")</f>
        <v>0.16479961413820488</v>
      </c>
      <c r="S48" s="7">
        <f>IFERROR(1/R48,"")</f>
        <v>6.0679753725720271</v>
      </c>
    </row>
    <row r="49" spans="1:19" x14ac:dyDescent="0.3">
      <c r="A49" s="1">
        <v>6</v>
      </c>
      <c r="B49" s="5">
        <v>0.61458333333333337</v>
      </c>
      <c r="C49" s="1" t="s">
        <v>30</v>
      </c>
      <c r="D49" s="1">
        <v>3</v>
      </c>
      <c r="E49" s="1">
        <v>5</v>
      </c>
      <c r="F49" s="1" t="s">
        <v>71</v>
      </c>
      <c r="G49" s="1">
        <v>57.15</v>
      </c>
      <c r="H49" s="1">
        <f>1+COUNTIFS(A:A,A49,G:G,"&gt;"&amp;G49)</f>
        <v>3</v>
      </c>
      <c r="I49" s="2">
        <f>AVERAGEIF(A:A,A49,G:G)</f>
        <v>50.692999999999998</v>
      </c>
      <c r="J49" s="2">
        <f>G49-I49</f>
        <v>6.4570000000000007</v>
      </c>
      <c r="K49" s="2">
        <f>90+J49</f>
        <v>96.456999999999994</v>
      </c>
      <c r="L49" s="2">
        <f>EXP(0.06*K49)</f>
        <v>326.17041820243816</v>
      </c>
      <c r="M49" s="2">
        <f>SUMIF(A:A,A49,L:L)</f>
        <v>2639.3888187323573</v>
      </c>
      <c r="N49" s="3">
        <f>L49/M49</f>
        <v>0.1235780101391393</v>
      </c>
      <c r="O49" s="6">
        <f>1/N49</f>
        <v>8.092054556260269</v>
      </c>
      <c r="P49" s="3">
        <f>IF(O49&gt;21,"",N49)</f>
        <v>0.1235780101391393</v>
      </c>
      <c r="Q49" s="3">
        <f>IF(ISNUMBER(P49),SUMIF(A:A,A49,P:P),"")</f>
        <v>0.94472853398782541</v>
      </c>
      <c r="R49" s="3">
        <f>IFERROR(P49*(1/Q49),"")</f>
        <v>0.13080795772887266</v>
      </c>
      <c r="S49" s="7">
        <f>IFERROR(1/R49,"")</f>
        <v>7.6447948378852679</v>
      </c>
    </row>
    <row r="50" spans="1:19" x14ac:dyDescent="0.3">
      <c r="A50" s="1">
        <v>6</v>
      </c>
      <c r="B50" s="5">
        <v>0.61458333333333337</v>
      </c>
      <c r="C50" s="1" t="s">
        <v>30</v>
      </c>
      <c r="D50" s="1">
        <v>3</v>
      </c>
      <c r="E50" s="1">
        <v>3</v>
      </c>
      <c r="F50" s="1" t="s">
        <v>69</v>
      </c>
      <c r="G50" s="1">
        <v>56.69</v>
      </c>
      <c r="H50" s="1">
        <f>1+COUNTIFS(A:A,A50,G:G,"&gt;"&amp;G50)</f>
        <v>4</v>
      </c>
      <c r="I50" s="2">
        <f>AVERAGEIF(A:A,A50,G:G)</f>
        <v>50.692999999999998</v>
      </c>
      <c r="J50" s="2">
        <f>G50-I50</f>
        <v>5.9969999999999999</v>
      </c>
      <c r="K50" s="2">
        <f>90+J50</f>
        <v>95.997</v>
      </c>
      <c r="L50" s="2">
        <f>EXP(0.06*K50)</f>
        <v>317.29121135937964</v>
      </c>
      <c r="M50" s="2">
        <f>SUMIF(A:A,A50,L:L)</f>
        <v>2639.3888187323573</v>
      </c>
      <c r="N50" s="3">
        <f>L50/M50</f>
        <v>0.12021389539407382</v>
      </c>
      <c r="O50" s="6">
        <f>1/N50</f>
        <v>8.3185059158252432</v>
      </c>
      <c r="P50" s="3">
        <f>IF(O50&gt;21,"",N50)</f>
        <v>0.12021389539407382</v>
      </c>
      <c r="Q50" s="3">
        <f>IF(ISNUMBER(P50),SUMIF(A:A,A50,P:P),"")</f>
        <v>0.94472853398782541</v>
      </c>
      <c r="R50" s="3">
        <f>IFERROR(P50*(1/Q50),"")</f>
        <v>0.12724702501218516</v>
      </c>
      <c r="S50" s="7">
        <f>IFERROR(1/R50,"")</f>
        <v>7.8587298988266339</v>
      </c>
    </row>
    <row r="51" spans="1:19" x14ac:dyDescent="0.3">
      <c r="A51" s="1">
        <v>6</v>
      </c>
      <c r="B51" s="5">
        <v>0.61458333333333337</v>
      </c>
      <c r="C51" s="1" t="s">
        <v>30</v>
      </c>
      <c r="D51" s="1">
        <v>3</v>
      </c>
      <c r="E51" s="1">
        <v>4</v>
      </c>
      <c r="F51" s="1" t="s">
        <v>70</v>
      </c>
      <c r="G51" s="1">
        <v>55.69</v>
      </c>
      <c r="H51" s="1">
        <f>1+COUNTIFS(A:A,A51,G:G,"&gt;"&amp;G51)</f>
        <v>5</v>
      </c>
      <c r="I51" s="2">
        <f>AVERAGEIF(A:A,A51,G:G)</f>
        <v>50.692999999999998</v>
      </c>
      <c r="J51" s="2">
        <f>G51-I51</f>
        <v>4.9969999999999999</v>
      </c>
      <c r="K51" s="2">
        <f>90+J51</f>
        <v>94.997</v>
      </c>
      <c r="L51" s="2">
        <f>EXP(0.06*K51)</f>
        <v>298.81360967624755</v>
      </c>
      <c r="M51" s="2">
        <f>SUMIF(A:A,A51,L:L)</f>
        <v>2639.3888187323573</v>
      </c>
      <c r="N51" s="3">
        <f>L51/M51</f>
        <v>0.11321318312614563</v>
      </c>
      <c r="O51" s="6">
        <f>1/N51</f>
        <v>8.8328935940770172</v>
      </c>
      <c r="P51" s="3">
        <f>IF(O51&gt;21,"",N51)</f>
        <v>0.11321318312614563</v>
      </c>
      <c r="Q51" s="3">
        <f>IF(ISNUMBER(P51),SUMIF(A:A,A51,P:P),"")</f>
        <v>0.94472853398782541</v>
      </c>
      <c r="R51" s="3">
        <f>IFERROR(P51*(1/Q51),"")</f>
        <v>0.11983673516058381</v>
      </c>
      <c r="S51" s="7">
        <f>IFERROR(1/R51,"")</f>
        <v>8.3446866160028339</v>
      </c>
    </row>
    <row r="52" spans="1:19" x14ac:dyDescent="0.3">
      <c r="A52" s="1">
        <v>6</v>
      </c>
      <c r="B52" s="5">
        <v>0.61458333333333337</v>
      </c>
      <c r="C52" s="1" t="s">
        <v>30</v>
      </c>
      <c r="D52" s="1">
        <v>3</v>
      </c>
      <c r="E52" s="1">
        <v>2</v>
      </c>
      <c r="F52" s="1" t="s">
        <v>68</v>
      </c>
      <c r="G52" s="1">
        <v>53.19</v>
      </c>
      <c r="H52" s="1">
        <f>1+COUNTIFS(A:A,A52,G:G,"&gt;"&amp;G52)</f>
        <v>6</v>
      </c>
      <c r="I52" s="2">
        <f>AVERAGEIF(A:A,A52,G:G)</f>
        <v>50.692999999999998</v>
      </c>
      <c r="J52" s="2">
        <f>G52-I52</f>
        <v>2.4969999999999999</v>
      </c>
      <c r="K52" s="2">
        <f>90+J52</f>
        <v>92.497</v>
      </c>
      <c r="L52" s="2">
        <f>EXP(0.06*K52)</f>
        <v>257.19125731270998</v>
      </c>
      <c r="M52" s="2">
        <f>SUMIF(A:A,A52,L:L)</f>
        <v>2639.3888187323573</v>
      </c>
      <c r="N52" s="3">
        <f>L52/M52</f>
        <v>9.744348975314425E-2</v>
      </c>
      <c r="O52" s="6">
        <f>1/N52</f>
        <v>10.262358239973981</v>
      </c>
      <c r="P52" s="3">
        <f>IF(O52&gt;21,"",N52)</f>
        <v>9.744348975314425E-2</v>
      </c>
      <c r="Q52" s="3">
        <f>IF(ISNUMBER(P52),SUMIF(A:A,A52,P:P),"")</f>
        <v>0.94472853398782541</v>
      </c>
      <c r="R52" s="3">
        <f>IFERROR(P52*(1/Q52),"")</f>
        <v>0.10314443382145161</v>
      </c>
      <c r="S52" s="7">
        <f>IFERROR(1/R52,"")</f>
        <v>9.6951426553084978</v>
      </c>
    </row>
    <row r="53" spans="1:19" x14ac:dyDescent="0.3">
      <c r="A53" s="1">
        <v>6</v>
      </c>
      <c r="B53" s="5">
        <v>0.61458333333333337</v>
      </c>
      <c r="C53" s="1" t="s">
        <v>30</v>
      </c>
      <c r="D53" s="1">
        <v>3</v>
      </c>
      <c r="E53" s="1">
        <v>1</v>
      </c>
      <c r="F53" s="1" t="s">
        <v>67</v>
      </c>
      <c r="G53" s="1">
        <v>51.13</v>
      </c>
      <c r="H53" s="1">
        <f>1+COUNTIFS(A:A,A53,G:G,"&gt;"&amp;G53)</f>
        <v>7</v>
      </c>
      <c r="I53" s="2">
        <f>AVERAGEIF(A:A,A53,G:G)</f>
        <v>50.692999999999998</v>
      </c>
      <c r="J53" s="2">
        <f>G53-I53</f>
        <v>0.43700000000000472</v>
      </c>
      <c r="K53" s="2">
        <f>90+J53</f>
        <v>90.437000000000012</v>
      </c>
      <c r="L53" s="2">
        <f>EXP(0.06*K53)</f>
        <v>227.28846916835064</v>
      </c>
      <c r="M53" s="2">
        <f>SUMIF(A:A,A53,L:L)</f>
        <v>2639.3888187323573</v>
      </c>
      <c r="N53" s="3">
        <f>L53/M53</f>
        <v>8.6114053206269359E-2</v>
      </c>
      <c r="O53" s="6">
        <f>1/N53</f>
        <v>11.612506469817369</v>
      </c>
      <c r="P53" s="3">
        <f>IF(O53&gt;21,"",N53)</f>
        <v>8.6114053206269359E-2</v>
      </c>
      <c r="Q53" s="3">
        <f>IF(ISNUMBER(P53),SUMIF(A:A,A53,P:P),"")</f>
        <v>0.94472853398782541</v>
      </c>
      <c r="R53" s="3">
        <f>IFERROR(P53*(1/Q53),"")</f>
        <v>9.1152167112779403E-2</v>
      </c>
      <c r="S53" s="7">
        <f>IFERROR(1/R53,"")</f>
        <v>10.970666213154701</v>
      </c>
    </row>
    <row r="54" spans="1:19" x14ac:dyDescent="0.3">
      <c r="A54" s="1">
        <v>6</v>
      </c>
      <c r="B54" s="5">
        <v>0.61458333333333337</v>
      </c>
      <c r="C54" s="1" t="s">
        <v>30</v>
      </c>
      <c r="D54" s="1">
        <v>3</v>
      </c>
      <c r="E54" s="1">
        <v>7</v>
      </c>
      <c r="F54" s="1" t="s">
        <v>73</v>
      </c>
      <c r="G54" s="1">
        <v>47.92</v>
      </c>
      <c r="H54" s="1">
        <f>1+COUNTIFS(A:A,A54,G:G,"&gt;"&amp;G54)</f>
        <v>8</v>
      </c>
      <c r="I54" s="2">
        <f>AVERAGEIF(A:A,A54,G:G)</f>
        <v>50.692999999999998</v>
      </c>
      <c r="J54" s="2">
        <f>G54-I54</f>
        <v>-2.7729999999999961</v>
      </c>
      <c r="K54" s="2">
        <f>90+J54</f>
        <v>87.227000000000004</v>
      </c>
      <c r="L54" s="2">
        <f>EXP(0.06*K54)</f>
        <v>187.47021885089978</v>
      </c>
      <c r="M54" s="2">
        <f>SUMIF(A:A,A54,L:L)</f>
        <v>2639.3888187323573</v>
      </c>
      <c r="N54" s="3">
        <f>L54/M54</f>
        <v>7.1027890063176738E-2</v>
      </c>
      <c r="O54" s="6">
        <f>1/N54</f>
        <v>14.078976569774721</v>
      </c>
      <c r="P54" s="3">
        <f>IF(O54&gt;21,"",N54)</f>
        <v>7.1027890063176738E-2</v>
      </c>
      <c r="Q54" s="3">
        <f>IF(ISNUMBER(P54),SUMIF(A:A,A54,P:P),"")</f>
        <v>0.94472853398782541</v>
      </c>
      <c r="R54" s="3">
        <f>IFERROR(P54*(1/Q54),"")</f>
        <v>7.5183386028744706E-2</v>
      </c>
      <c r="S54" s="7">
        <f>IFERROR(1/R54,"")</f>
        <v>13.300810894812214</v>
      </c>
    </row>
    <row r="55" spans="1:19" x14ac:dyDescent="0.3">
      <c r="A55" s="1">
        <v>6</v>
      </c>
      <c r="B55" s="5">
        <v>0.61458333333333337</v>
      </c>
      <c r="C55" s="1" t="s">
        <v>30</v>
      </c>
      <c r="D55" s="1">
        <v>3</v>
      </c>
      <c r="E55" s="1">
        <v>9</v>
      </c>
      <c r="F55" s="1" t="s">
        <v>75</v>
      </c>
      <c r="G55" s="1">
        <v>38.14</v>
      </c>
      <c r="H55" s="1">
        <f>1+COUNTIFS(A:A,A55,G:G,"&gt;"&amp;G55)</f>
        <v>9</v>
      </c>
      <c r="I55" s="2">
        <f>AVERAGEIF(A:A,A55,G:G)</f>
        <v>50.692999999999998</v>
      </c>
      <c r="J55" s="2">
        <f>G55-I55</f>
        <v>-12.552999999999997</v>
      </c>
      <c r="K55" s="2">
        <f>90+J55</f>
        <v>77.447000000000003</v>
      </c>
      <c r="L55" s="2">
        <f>EXP(0.06*K55)</f>
        <v>104.25293356549761</v>
      </c>
      <c r="M55" s="2">
        <f>SUMIF(A:A,A55,L:L)</f>
        <v>2639.3888187323573</v>
      </c>
      <c r="N55" s="3">
        <f>L55/M55</f>
        <v>3.9498891874357525E-2</v>
      </c>
      <c r="O55" s="6">
        <f>1/N55</f>
        <v>25.317165939260054</v>
      </c>
      <c r="P55" s="3" t="str">
        <f>IF(O55&gt;21,"",N55)</f>
        <v/>
      </c>
      <c r="Q55" s="3" t="str">
        <f>IF(ISNUMBER(P55),SUMIF(A:A,A55,P:P),"")</f>
        <v/>
      </c>
      <c r="R55" s="3" t="str">
        <f>IFERROR(P55*(1/Q55),"")</f>
        <v/>
      </c>
      <c r="S55" s="7" t="str">
        <f>IFERROR(1/R55,"")</f>
        <v/>
      </c>
    </row>
    <row r="56" spans="1:19" x14ac:dyDescent="0.3">
      <c r="A56" s="1">
        <v>6</v>
      </c>
      <c r="B56" s="5">
        <v>0.61458333333333337</v>
      </c>
      <c r="C56" s="1" t="s">
        <v>30</v>
      </c>
      <c r="D56" s="1">
        <v>3</v>
      </c>
      <c r="E56" s="1">
        <v>6</v>
      </c>
      <c r="F56" s="1" t="s">
        <v>72</v>
      </c>
      <c r="G56" s="1">
        <v>22.84</v>
      </c>
      <c r="H56" s="1">
        <f>1+COUNTIFS(A:A,A56,G:G,"&gt;"&amp;G56)</f>
        <v>10</v>
      </c>
      <c r="I56" s="2">
        <f>AVERAGEIF(A:A,A56,G:G)</f>
        <v>50.692999999999998</v>
      </c>
      <c r="J56" s="2">
        <f>G56-I56</f>
        <v>-27.852999999999998</v>
      </c>
      <c r="K56" s="2">
        <f>90+J56</f>
        <v>62.147000000000006</v>
      </c>
      <c r="L56" s="2">
        <f>EXP(0.06*K56)</f>
        <v>41.629955821980865</v>
      </c>
      <c r="M56" s="2">
        <f>SUMIF(A:A,A56,L:L)</f>
        <v>2639.3888187323573</v>
      </c>
      <c r="N56" s="3">
        <f>L56/M56</f>
        <v>1.5772574137816818E-2</v>
      </c>
      <c r="O56" s="6">
        <f>1/N56</f>
        <v>63.401191921004745</v>
      </c>
      <c r="P56" s="3" t="str">
        <f>IF(O56&gt;21,"",N56)</f>
        <v/>
      </c>
      <c r="Q56" s="3" t="str">
        <f>IF(ISNUMBER(P56),SUMIF(A:A,A56,P:P),"")</f>
        <v/>
      </c>
      <c r="R56" s="3" t="str">
        <f>IFERROR(P56*(1/Q56),"")</f>
        <v/>
      </c>
      <c r="S56" s="7" t="str">
        <f>IFERROR(1/R56,"")</f>
        <v/>
      </c>
    </row>
    <row r="57" spans="1:19" x14ac:dyDescent="0.3">
      <c r="A57" s="1">
        <v>7</v>
      </c>
      <c r="B57" s="5">
        <v>0.64583333333333337</v>
      </c>
      <c r="C57" s="1" t="s">
        <v>77</v>
      </c>
      <c r="D57" s="1">
        <v>6</v>
      </c>
      <c r="E57" s="1">
        <v>8</v>
      </c>
      <c r="F57" s="1" t="s">
        <v>85</v>
      </c>
      <c r="G57" s="1">
        <v>65.67</v>
      </c>
      <c r="H57" s="1">
        <f>1+COUNTIFS(A:A,A57,G:G,"&gt;"&amp;G57)</f>
        <v>1</v>
      </c>
      <c r="I57" s="2">
        <f>AVERAGEIF(A:A,A57,G:G)</f>
        <v>47.089999999999996</v>
      </c>
      <c r="J57" s="2">
        <f>G57-I57</f>
        <v>18.580000000000005</v>
      </c>
      <c r="K57" s="2">
        <f>90+J57</f>
        <v>108.58000000000001</v>
      </c>
      <c r="L57" s="2">
        <f>EXP(0.06*K57)</f>
        <v>675.05893623384065</v>
      </c>
      <c r="M57" s="2">
        <f>SUMIF(A:A,A57,L:L)</f>
        <v>3657.9270245842158</v>
      </c>
      <c r="N57" s="3">
        <f>L57/M57</f>
        <v>0.18454685719449865</v>
      </c>
      <c r="O57" s="6">
        <f>1/N57</f>
        <v>5.4186780268280295</v>
      </c>
      <c r="P57" s="3">
        <f>IF(O57&gt;21,"",N57)</f>
        <v>0.18454685719449865</v>
      </c>
      <c r="Q57" s="3">
        <f>IF(ISNUMBER(P57),SUMIF(A:A,A57,P:P),"")</f>
        <v>0.90047609271989626</v>
      </c>
      <c r="R57" s="3">
        <f>IFERROR(P57*(1/Q57),"")</f>
        <v>0.20494365001637432</v>
      </c>
      <c r="S57" s="7">
        <f>IFERROR(1/R57,"")</f>
        <v>4.8793900173052611</v>
      </c>
    </row>
    <row r="58" spans="1:19" x14ac:dyDescent="0.3">
      <c r="A58" s="1">
        <v>7</v>
      </c>
      <c r="B58" s="5">
        <v>0.64583333333333337</v>
      </c>
      <c r="C58" s="1" t="s">
        <v>77</v>
      </c>
      <c r="D58" s="1">
        <v>6</v>
      </c>
      <c r="E58" s="1">
        <v>2</v>
      </c>
      <c r="F58" s="1" t="s">
        <v>79</v>
      </c>
      <c r="G58" s="1">
        <v>63.38</v>
      </c>
      <c r="H58" s="1">
        <f>1+COUNTIFS(A:A,A58,G:G,"&gt;"&amp;G58)</f>
        <v>2</v>
      </c>
      <c r="I58" s="2">
        <f>AVERAGEIF(A:A,A58,G:G)</f>
        <v>47.089999999999996</v>
      </c>
      <c r="J58" s="2">
        <f>G58-I58</f>
        <v>16.290000000000006</v>
      </c>
      <c r="K58" s="2">
        <f>90+J58</f>
        <v>106.29</v>
      </c>
      <c r="L58" s="2">
        <f>EXP(0.06*K58)</f>
        <v>588.39588784723617</v>
      </c>
      <c r="M58" s="2">
        <f>SUMIF(A:A,A58,L:L)</f>
        <v>3657.9270245842158</v>
      </c>
      <c r="N58" s="3">
        <f>L58/M58</f>
        <v>0.16085500992576995</v>
      </c>
      <c r="O58" s="6">
        <f>1/N58</f>
        <v>6.2167787031406219</v>
      </c>
      <c r="P58" s="3">
        <f>IF(O58&gt;21,"",N58)</f>
        <v>0.16085500992576995</v>
      </c>
      <c r="Q58" s="3">
        <f>IF(ISNUMBER(P58),SUMIF(A:A,A58,P:P),"")</f>
        <v>0.90047609271989626</v>
      </c>
      <c r="R58" s="3">
        <f>IFERROR(P58*(1/Q58),"")</f>
        <v>0.17863329323925295</v>
      </c>
      <c r="S58" s="7">
        <f>IFERROR(1/R58,"")</f>
        <v>5.5980605959083309</v>
      </c>
    </row>
    <row r="59" spans="1:19" x14ac:dyDescent="0.3">
      <c r="A59" s="1">
        <v>7</v>
      </c>
      <c r="B59" s="5">
        <v>0.64583333333333337</v>
      </c>
      <c r="C59" s="1" t="s">
        <v>77</v>
      </c>
      <c r="D59" s="1">
        <v>6</v>
      </c>
      <c r="E59" s="1">
        <v>5</v>
      </c>
      <c r="F59" s="1" t="s">
        <v>82</v>
      </c>
      <c r="G59" s="1">
        <v>62.04</v>
      </c>
      <c r="H59" s="1">
        <f>1+COUNTIFS(A:A,A59,G:G,"&gt;"&amp;G59)</f>
        <v>3</v>
      </c>
      <c r="I59" s="2">
        <f>AVERAGEIF(A:A,A59,G:G)</f>
        <v>47.089999999999996</v>
      </c>
      <c r="J59" s="2">
        <f>G59-I59</f>
        <v>14.950000000000003</v>
      </c>
      <c r="K59" s="2">
        <f>90+J59</f>
        <v>104.95</v>
      </c>
      <c r="L59" s="2">
        <f>EXP(0.06*K59)</f>
        <v>542.94064252040994</v>
      </c>
      <c r="M59" s="2">
        <f>SUMIF(A:A,A59,L:L)</f>
        <v>3657.9270245842158</v>
      </c>
      <c r="N59" s="3">
        <f>L59/M59</f>
        <v>0.14842850578248595</v>
      </c>
      <c r="O59" s="6">
        <f>1/N59</f>
        <v>6.7372503329343392</v>
      </c>
      <c r="P59" s="3">
        <f>IF(O59&gt;21,"",N59)</f>
        <v>0.14842850578248595</v>
      </c>
      <c r="Q59" s="3">
        <f>IF(ISNUMBER(P59),SUMIF(A:A,A59,P:P),"")</f>
        <v>0.90047609271989626</v>
      </c>
      <c r="R59" s="3">
        <f>IFERROR(P59*(1/Q59),"")</f>
        <v>0.1648333664630188</v>
      </c>
      <c r="S59" s="7">
        <f>IFERROR(1/R59,"")</f>
        <v>6.0667328554765341</v>
      </c>
    </row>
    <row r="60" spans="1:19" x14ac:dyDescent="0.3">
      <c r="A60" s="1">
        <v>7</v>
      </c>
      <c r="B60" s="5">
        <v>0.64583333333333337</v>
      </c>
      <c r="C60" s="1" t="s">
        <v>77</v>
      </c>
      <c r="D60" s="1">
        <v>6</v>
      </c>
      <c r="E60" s="1">
        <v>6</v>
      </c>
      <c r="F60" s="1" t="s">
        <v>83</v>
      </c>
      <c r="G60" s="1">
        <v>57.52</v>
      </c>
      <c r="H60" s="1">
        <f>1+COUNTIFS(A:A,A60,G:G,"&gt;"&amp;G60)</f>
        <v>4</v>
      </c>
      <c r="I60" s="2">
        <f>AVERAGEIF(A:A,A60,G:G)</f>
        <v>47.089999999999996</v>
      </c>
      <c r="J60" s="2">
        <f>G60-I60</f>
        <v>10.430000000000007</v>
      </c>
      <c r="K60" s="2">
        <f>90+J60</f>
        <v>100.43</v>
      </c>
      <c r="L60" s="2">
        <f>EXP(0.06*K60)</f>
        <v>413.97268773727711</v>
      </c>
      <c r="M60" s="2">
        <f>SUMIF(A:A,A60,L:L)</f>
        <v>3657.9270245842158</v>
      </c>
      <c r="N60" s="3">
        <f>L60/M60</f>
        <v>0.11317139050479882</v>
      </c>
      <c r="O60" s="6">
        <f>1/N60</f>
        <v>8.83615545889751</v>
      </c>
      <c r="P60" s="3">
        <f>IF(O60&gt;21,"",N60)</f>
        <v>0.11317139050479882</v>
      </c>
      <c r="Q60" s="3">
        <f>IF(ISNUMBER(P60),SUMIF(A:A,A60,P:P),"")</f>
        <v>0.90047609271989626</v>
      </c>
      <c r="R60" s="3">
        <f>IFERROR(P60*(1/Q60),"")</f>
        <v>0.12567950600772043</v>
      </c>
      <c r="S60" s="7">
        <f>IFERROR(1/R60,"")</f>
        <v>7.9567467422936122</v>
      </c>
    </row>
    <row r="61" spans="1:19" x14ac:dyDescent="0.3">
      <c r="A61" s="1">
        <v>7</v>
      </c>
      <c r="B61" s="5">
        <v>0.64583333333333337</v>
      </c>
      <c r="C61" s="1" t="s">
        <v>77</v>
      </c>
      <c r="D61" s="1">
        <v>6</v>
      </c>
      <c r="E61" s="1">
        <v>3</v>
      </c>
      <c r="F61" s="1" t="s">
        <v>80</v>
      </c>
      <c r="G61" s="1">
        <v>55.66</v>
      </c>
      <c r="H61" s="1">
        <f>1+COUNTIFS(A:A,A61,G:G,"&gt;"&amp;G61)</f>
        <v>5</v>
      </c>
      <c r="I61" s="2">
        <f>AVERAGEIF(A:A,A61,G:G)</f>
        <v>47.089999999999996</v>
      </c>
      <c r="J61" s="2">
        <f>G61-I61</f>
        <v>8.57</v>
      </c>
      <c r="K61" s="2">
        <f>90+J61</f>
        <v>98.57</v>
      </c>
      <c r="L61" s="2">
        <f>EXP(0.06*K61)</f>
        <v>370.25797780793471</v>
      </c>
      <c r="M61" s="2">
        <f>SUMIF(A:A,A61,L:L)</f>
        <v>3657.9270245842158</v>
      </c>
      <c r="N61" s="3">
        <f>L61/M61</f>
        <v>0.10122071198236129</v>
      </c>
      <c r="O61" s="6">
        <f>1/N61</f>
        <v>9.8794009685908932</v>
      </c>
      <c r="P61" s="3">
        <f>IF(O61&gt;21,"",N61)</f>
        <v>0.10122071198236129</v>
      </c>
      <c r="Q61" s="3">
        <f>IF(ISNUMBER(P61),SUMIF(A:A,A61,P:P),"")</f>
        <v>0.90047609271989626</v>
      </c>
      <c r="R61" s="3">
        <f>IFERROR(P61*(1/Q61),"")</f>
        <v>0.11240799483817855</v>
      </c>
      <c r="S61" s="7">
        <f>IFERROR(1/R61,"")</f>
        <v>8.8961643826098857</v>
      </c>
    </row>
    <row r="62" spans="1:19" x14ac:dyDescent="0.3">
      <c r="A62" s="1">
        <v>7</v>
      </c>
      <c r="B62" s="5">
        <v>0.64583333333333337</v>
      </c>
      <c r="C62" s="1" t="s">
        <v>77</v>
      </c>
      <c r="D62" s="1">
        <v>6</v>
      </c>
      <c r="E62" s="1">
        <v>1</v>
      </c>
      <c r="F62" s="1" t="s">
        <v>78</v>
      </c>
      <c r="G62" s="1">
        <v>51.02</v>
      </c>
      <c r="H62" s="1">
        <f>1+COUNTIFS(A:A,A62,G:G,"&gt;"&amp;G62)</f>
        <v>6</v>
      </c>
      <c r="I62" s="2">
        <f>AVERAGEIF(A:A,A62,G:G)</f>
        <v>47.089999999999996</v>
      </c>
      <c r="J62" s="2">
        <f>G62-I62</f>
        <v>3.9300000000000068</v>
      </c>
      <c r="K62" s="2">
        <f>90+J62</f>
        <v>93.93</v>
      </c>
      <c r="L62" s="2">
        <f>EXP(0.06*K62)</f>
        <v>280.28305408700561</v>
      </c>
      <c r="M62" s="2">
        <f>SUMIF(A:A,A62,L:L)</f>
        <v>3657.9270245842158</v>
      </c>
      <c r="N62" s="3">
        <f>L62/M62</f>
        <v>7.6623467937790374E-2</v>
      </c>
      <c r="O62" s="6">
        <f>1/N62</f>
        <v>13.05083190455289</v>
      </c>
      <c r="P62" s="3">
        <f>IF(O62&gt;21,"",N62)</f>
        <v>7.6623467937790374E-2</v>
      </c>
      <c r="Q62" s="3">
        <f>IF(ISNUMBER(P62),SUMIF(A:A,A62,P:P),"")</f>
        <v>0.90047609271989626</v>
      </c>
      <c r="R62" s="3">
        <f>IFERROR(P62*(1/Q62),"")</f>
        <v>8.5092173526060522E-2</v>
      </c>
      <c r="S62" s="7">
        <f>IFERROR(1/R62,"")</f>
        <v>11.751962120155948</v>
      </c>
    </row>
    <row r="63" spans="1:19" x14ac:dyDescent="0.3">
      <c r="A63" s="1">
        <v>7</v>
      </c>
      <c r="B63" s="5">
        <v>0.64583333333333337</v>
      </c>
      <c r="C63" s="1" t="s">
        <v>77</v>
      </c>
      <c r="D63" s="1">
        <v>6</v>
      </c>
      <c r="E63" s="1">
        <v>7</v>
      </c>
      <c r="F63" s="1" t="s">
        <v>84</v>
      </c>
      <c r="G63" s="1">
        <v>48.9</v>
      </c>
      <c r="H63" s="1">
        <f>1+COUNTIFS(A:A,A63,G:G,"&gt;"&amp;G63)</f>
        <v>7</v>
      </c>
      <c r="I63" s="2">
        <f>AVERAGEIF(A:A,A63,G:G)</f>
        <v>47.089999999999996</v>
      </c>
      <c r="J63" s="2">
        <f>G63-I63</f>
        <v>1.8100000000000023</v>
      </c>
      <c r="K63" s="2">
        <f>90+J63</f>
        <v>91.81</v>
      </c>
      <c r="L63" s="2">
        <f>EXP(0.06*K63)</f>
        <v>246.80535758484257</v>
      </c>
      <c r="M63" s="2">
        <f>SUMIF(A:A,A63,L:L)</f>
        <v>3657.9270245842158</v>
      </c>
      <c r="N63" s="3">
        <f>L63/M63</f>
        <v>6.7471372699923149E-2</v>
      </c>
      <c r="O63" s="6">
        <f>1/N63</f>
        <v>14.821100564345551</v>
      </c>
      <c r="P63" s="3">
        <f>IF(O63&gt;21,"",N63)</f>
        <v>6.7471372699923149E-2</v>
      </c>
      <c r="Q63" s="3">
        <f>IF(ISNUMBER(P63),SUMIF(A:A,A63,P:P),"")</f>
        <v>0.90047609271989626</v>
      </c>
      <c r="R63" s="3">
        <f>IFERROR(P63*(1/Q63),"")</f>
        <v>7.4928555289152932E-2</v>
      </c>
      <c r="S63" s="7">
        <f>IFERROR(1/R63,"")</f>
        <v>13.346046725990531</v>
      </c>
    </row>
    <row r="64" spans="1:19" x14ac:dyDescent="0.3">
      <c r="A64" s="1">
        <v>7</v>
      </c>
      <c r="B64" s="5">
        <v>0.64583333333333337</v>
      </c>
      <c r="C64" s="1" t="s">
        <v>77</v>
      </c>
      <c r="D64" s="1">
        <v>6</v>
      </c>
      <c r="E64" s="1">
        <v>4</v>
      </c>
      <c r="F64" s="1" t="s">
        <v>81</v>
      </c>
      <c r="G64" s="1">
        <v>43.28</v>
      </c>
      <c r="H64" s="1">
        <f>1+COUNTIFS(A:A,A64,G:G,"&gt;"&amp;G64)</f>
        <v>8</v>
      </c>
      <c r="I64" s="2">
        <f>AVERAGEIF(A:A,A64,G:G)</f>
        <v>47.089999999999996</v>
      </c>
      <c r="J64" s="2">
        <f>G64-I64</f>
        <v>-3.8099999999999952</v>
      </c>
      <c r="K64" s="2">
        <f>90+J64</f>
        <v>86.19</v>
      </c>
      <c r="L64" s="2">
        <f>EXP(0.06*K64)</f>
        <v>176.1612907335635</v>
      </c>
      <c r="M64" s="2">
        <f>SUMIF(A:A,A64,L:L)</f>
        <v>3657.9270245842158</v>
      </c>
      <c r="N64" s="3">
        <f>L64/M64</f>
        <v>4.8158776692267979E-2</v>
      </c>
      <c r="O64" s="6">
        <f>1/N64</f>
        <v>20.764647042219256</v>
      </c>
      <c r="P64" s="3">
        <f>IF(O64&gt;21,"",N64)</f>
        <v>4.8158776692267979E-2</v>
      </c>
      <c r="Q64" s="3">
        <f>IF(ISNUMBER(P64),SUMIF(A:A,A64,P:P),"")</f>
        <v>0.90047609271989626</v>
      </c>
      <c r="R64" s="3">
        <f>IFERROR(P64*(1/Q64),"")</f>
        <v>5.3481460620241401E-2</v>
      </c>
      <c r="S64" s="7">
        <f>IFERROR(1/R64,"")</f>
        <v>18.698068235285348</v>
      </c>
    </row>
    <row r="65" spans="1:19" x14ac:dyDescent="0.3">
      <c r="A65" s="1">
        <v>7</v>
      </c>
      <c r="B65" s="5">
        <v>0.64583333333333337</v>
      </c>
      <c r="C65" s="1" t="s">
        <v>77</v>
      </c>
      <c r="D65" s="1">
        <v>6</v>
      </c>
      <c r="E65" s="1">
        <v>9</v>
      </c>
      <c r="F65" s="1" t="s">
        <v>86</v>
      </c>
      <c r="G65" s="1">
        <v>41.04</v>
      </c>
      <c r="H65" s="1">
        <f>1+COUNTIFS(A:A,A65,G:G,"&gt;"&amp;G65)</f>
        <v>9</v>
      </c>
      <c r="I65" s="2">
        <f>AVERAGEIF(A:A,A65,G:G)</f>
        <v>47.089999999999996</v>
      </c>
      <c r="J65" s="2">
        <f>G65-I65</f>
        <v>-6.0499999999999972</v>
      </c>
      <c r="K65" s="2">
        <f>90+J65</f>
        <v>83.95</v>
      </c>
      <c r="L65" s="2">
        <f>EXP(0.06*K65)</f>
        <v>154.00729940128673</v>
      </c>
      <c r="M65" s="2">
        <f>SUMIF(A:A,A65,L:L)</f>
        <v>3657.9270245842158</v>
      </c>
      <c r="N65" s="3">
        <f>L65/M65</f>
        <v>4.21023433125466E-2</v>
      </c>
      <c r="O65" s="6">
        <f>1/N65</f>
        <v>23.751647089486291</v>
      </c>
      <c r="P65" s="3" t="str">
        <f>IF(O65&gt;21,"",N65)</f>
        <v/>
      </c>
      <c r="Q65" s="3" t="str">
        <f>IF(ISNUMBER(P65),SUMIF(A:A,A65,P:P),"")</f>
        <v/>
      </c>
      <c r="R65" s="3" t="str">
        <f>IFERROR(P65*(1/Q65),"")</f>
        <v/>
      </c>
      <c r="S65" s="7" t="str">
        <f>IFERROR(1/R65,"")</f>
        <v/>
      </c>
    </row>
    <row r="66" spans="1:19" x14ac:dyDescent="0.3">
      <c r="A66" s="1">
        <v>7</v>
      </c>
      <c r="B66" s="5">
        <v>0.64583333333333337</v>
      </c>
      <c r="C66" s="1" t="s">
        <v>77</v>
      </c>
      <c r="D66" s="1">
        <v>6</v>
      </c>
      <c r="E66" s="1">
        <v>11</v>
      </c>
      <c r="F66" s="1" t="s">
        <v>88</v>
      </c>
      <c r="G66" s="1">
        <v>35.07</v>
      </c>
      <c r="H66" s="1">
        <f>1+COUNTIFS(A:A,A66,G:G,"&gt;"&amp;G66)</f>
        <v>10</v>
      </c>
      <c r="I66" s="2">
        <f>AVERAGEIF(A:A,A66,G:G)</f>
        <v>47.089999999999996</v>
      </c>
      <c r="J66" s="2">
        <f>G66-I66</f>
        <v>-12.019999999999996</v>
      </c>
      <c r="K66" s="2">
        <f>90+J66</f>
        <v>77.98</v>
      </c>
      <c r="L66" s="2">
        <f>EXP(0.06*K66)</f>
        <v>107.64082604773857</v>
      </c>
      <c r="M66" s="2">
        <f>SUMIF(A:A,A66,L:L)</f>
        <v>3657.9270245842158</v>
      </c>
      <c r="N66" s="3">
        <f>L66/M66</f>
        <v>2.9426728670174533E-2</v>
      </c>
      <c r="O66" s="6">
        <f>1/N66</f>
        <v>33.982710453763424</v>
      </c>
      <c r="P66" s="3" t="str">
        <f>IF(O66&gt;21,"",N66)</f>
        <v/>
      </c>
      <c r="Q66" s="3" t="str">
        <f>IF(ISNUMBER(P66),SUMIF(A:A,A66,P:P),"")</f>
        <v/>
      </c>
      <c r="R66" s="3" t="str">
        <f>IFERROR(P66*(1/Q66),"")</f>
        <v/>
      </c>
      <c r="S66" s="7" t="str">
        <f>IFERROR(1/R66,"")</f>
        <v/>
      </c>
    </row>
    <row r="67" spans="1:19" x14ac:dyDescent="0.3">
      <c r="A67" s="1">
        <v>7</v>
      </c>
      <c r="B67" s="5">
        <v>0.64583333333333337</v>
      </c>
      <c r="C67" s="1" t="s">
        <v>77</v>
      </c>
      <c r="D67" s="1">
        <v>6</v>
      </c>
      <c r="E67" s="1">
        <v>10</v>
      </c>
      <c r="F67" s="1" t="s">
        <v>87</v>
      </c>
      <c r="G67" s="1">
        <v>28.94</v>
      </c>
      <c r="H67" s="1">
        <f>1+COUNTIFS(A:A,A67,G:G,"&gt;"&amp;G67)</f>
        <v>11</v>
      </c>
      <c r="I67" s="2">
        <f>AVERAGEIF(A:A,A67,G:G)</f>
        <v>47.089999999999996</v>
      </c>
      <c r="J67" s="2">
        <f>G67-I67</f>
        <v>-18.149999999999995</v>
      </c>
      <c r="K67" s="2">
        <f>90+J67</f>
        <v>71.850000000000009</v>
      </c>
      <c r="L67" s="2">
        <f>EXP(0.06*K67)</f>
        <v>74.514966661940107</v>
      </c>
      <c r="M67" s="2">
        <f>SUMIF(A:A,A67,L:L)</f>
        <v>3657.9270245842158</v>
      </c>
      <c r="N67" s="3">
        <f>L67/M67</f>
        <v>2.0370818269784912E-2</v>
      </c>
      <c r="O67" s="6">
        <f>1/N67</f>
        <v>49.089829714069637</v>
      </c>
      <c r="P67" s="3" t="str">
        <f>IF(O67&gt;21,"",N67)</f>
        <v/>
      </c>
      <c r="Q67" s="3" t="str">
        <f>IF(ISNUMBER(P67),SUMIF(A:A,A67,P:P),"")</f>
        <v/>
      </c>
      <c r="R67" s="3" t="str">
        <f>IFERROR(P67*(1/Q67),"")</f>
        <v/>
      </c>
      <c r="S67" s="7" t="str">
        <f>IFERROR(1/R67,"")</f>
        <v/>
      </c>
    </row>
    <row r="68" spans="1:19" x14ac:dyDescent="0.3">
      <c r="A68" s="1">
        <v>7</v>
      </c>
      <c r="B68" s="5">
        <v>0.64583333333333337</v>
      </c>
      <c r="C68" s="1" t="s">
        <v>77</v>
      </c>
      <c r="D68" s="1">
        <v>6</v>
      </c>
      <c r="E68" s="1">
        <v>12</v>
      </c>
      <c r="F68" s="1" t="s">
        <v>89</v>
      </c>
      <c r="G68" s="1">
        <v>12.56</v>
      </c>
      <c r="H68" s="1">
        <f>1+COUNTIFS(A:A,A68,G:G,"&gt;"&amp;G68)</f>
        <v>12</v>
      </c>
      <c r="I68" s="2">
        <f>AVERAGEIF(A:A,A68,G:G)</f>
        <v>47.089999999999996</v>
      </c>
      <c r="J68" s="2">
        <f>G68-I68</f>
        <v>-34.529999999999994</v>
      </c>
      <c r="K68" s="2">
        <f>90+J68</f>
        <v>55.470000000000006</v>
      </c>
      <c r="L68" s="2">
        <f>EXP(0.06*K68)</f>
        <v>27.888097921140396</v>
      </c>
      <c r="M68" s="2">
        <f>SUMIF(A:A,A68,L:L)</f>
        <v>3657.9270245842158</v>
      </c>
      <c r="N68" s="3">
        <f>L68/M68</f>
        <v>7.6240170275978488E-3</v>
      </c>
      <c r="O68" s="6">
        <f>1/N68</f>
        <v>131.16444997173318</v>
      </c>
      <c r="P68" s="3" t="str">
        <f>IF(O68&gt;21,"",N68)</f>
        <v/>
      </c>
      <c r="Q68" s="3" t="str">
        <f>IF(ISNUMBER(P68),SUMIF(A:A,A68,P:P),"")</f>
        <v/>
      </c>
      <c r="R68" s="3" t="str">
        <f>IFERROR(P68*(1/Q68),"")</f>
        <v/>
      </c>
      <c r="S68" s="7" t="str">
        <f>IFERROR(1/R68,"")</f>
        <v/>
      </c>
    </row>
    <row r="69" spans="1:19" x14ac:dyDescent="0.3">
      <c r="A69" s="1">
        <v>8</v>
      </c>
      <c r="B69" s="5">
        <v>0.66666666666666663</v>
      </c>
      <c r="C69" s="1" t="s">
        <v>77</v>
      </c>
      <c r="D69" s="1">
        <v>7</v>
      </c>
      <c r="E69" s="1">
        <v>8</v>
      </c>
      <c r="F69" s="1" t="s">
        <v>97</v>
      </c>
      <c r="G69" s="1">
        <v>73.72</v>
      </c>
      <c r="H69" s="1">
        <f>1+COUNTIFS(A:A,A69,G:G,"&gt;"&amp;G69)</f>
        <v>1</v>
      </c>
      <c r="I69" s="2">
        <f>AVERAGEIF(A:A,A69,G:G)</f>
        <v>46.934444444444438</v>
      </c>
      <c r="J69" s="2">
        <f>G69-I69</f>
        <v>26.785555555555561</v>
      </c>
      <c r="K69" s="2">
        <f>90+J69</f>
        <v>116.78555555555556</v>
      </c>
      <c r="L69" s="2">
        <f>EXP(0.06*K69)</f>
        <v>1104.4837755367716</v>
      </c>
      <c r="M69" s="2">
        <f>SUMIF(A:A,A69,L:L)</f>
        <v>5233.830491681686</v>
      </c>
      <c r="N69" s="3">
        <f>L69/M69</f>
        <v>0.21102780789178541</v>
      </c>
      <c r="O69" s="6">
        <f>1/N69</f>
        <v>4.7387119735082388</v>
      </c>
      <c r="P69" s="3">
        <f>IF(O69&gt;21,"",N69)</f>
        <v>0.21102780789178541</v>
      </c>
      <c r="Q69" s="3">
        <f>IF(ISNUMBER(P69),SUMIF(A:A,A69,P:P),"")</f>
        <v>0.75271955066558693</v>
      </c>
      <c r="R69" s="3">
        <f>IFERROR(P69*(1/Q69),"")</f>
        <v>0.28035382860081892</v>
      </c>
      <c r="S69" s="7">
        <f>IFERROR(1/R69,"")</f>
        <v>3.5669211474327587</v>
      </c>
    </row>
    <row r="70" spans="1:19" x14ac:dyDescent="0.3">
      <c r="A70" s="1">
        <v>8</v>
      </c>
      <c r="B70" s="5">
        <v>0.66666666666666663</v>
      </c>
      <c r="C70" s="1" t="s">
        <v>77</v>
      </c>
      <c r="D70" s="1">
        <v>7</v>
      </c>
      <c r="E70" s="1">
        <v>18</v>
      </c>
      <c r="F70" s="1" t="s">
        <v>107</v>
      </c>
      <c r="G70" s="1">
        <v>58.73</v>
      </c>
      <c r="H70" s="1">
        <f>1+COUNTIFS(A:A,A70,G:G,"&gt;"&amp;G70)</f>
        <v>2</v>
      </c>
      <c r="I70" s="2">
        <f>AVERAGEIF(A:A,A70,G:G)</f>
        <v>46.934444444444438</v>
      </c>
      <c r="J70" s="2">
        <f>G70-I70</f>
        <v>11.795555555555559</v>
      </c>
      <c r="K70" s="2">
        <f>90+J70</f>
        <v>101.79555555555555</v>
      </c>
      <c r="L70" s="2">
        <f>EXP(0.06*K70)</f>
        <v>449.31910340977782</v>
      </c>
      <c r="M70" s="2">
        <f>SUMIF(A:A,A70,L:L)</f>
        <v>5233.830491681686</v>
      </c>
      <c r="N70" s="3">
        <f>L70/M70</f>
        <v>8.5848997999437834E-2</v>
      </c>
      <c r="O70" s="6">
        <f>1/N70</f>
        <v>11.648359600033402</v>
      </c>
      <c r="P70" s="3">
        <f>IF(O70&gt;21,"",N70)</f>
        <v>8.5848997999437834E-2</v>
      </c>
      <c r="Q70" s="3">
        <f>IF(ISNUMBER(P70),SUMIF(A:A,A70,P:P),"")</f>
        <v>0.75271955066558693</v>
      </c>
      <c r="R70" s="3">
        <f>IFERROR(P70*(1/Q70),"")</f>
        <v>0.11405177123873887</v>
      </c>
      <c r="S70" s="7">
        <f>IFERROR(1/R70,"")</f>
        <v>8.7679480041283178</v>
      </c>
    </row>
    <row r="71" spans="1:19" x14ac:dyDescent="0.3">
      <c r="A71" s="1">
        <v>8</v>
      </c>
      <c r="B71" s="5">
        <v>0.66666666666666663</v>
      </c>
      <c r="C71" s="1" t="s">
        <v>77</v>
      </c>
      <c r="D71" s="1">
        <v>7</v>
      </c>
      <c r="E71" s="1">
        <v>3</v>
      </c>
      <c r="F71" s="1" t="s">
        <v>92</v>
      </c>
      <c r="G71" s="1">
        <v>56.56</v>
      </c>
      <c r="H71" s="1">
        <f>1+COUNTIFS(A:A,A71,G:G,"&gt;"&amp;G71)</f>
        <v>3</v>
      </c>
      <c r="I71" s="2">
        <f>AVERAGEIF(A:A,A71,G:G)</f>
        <v>46.934444444444438</v>
      </c>
      <c r="J71" s="2">
        <f>G71-I71</f>
        <v>9.6255555555555645</v>
      </c>
      <c r="K71" s="2">
        <f>90+J71</f>
        <v>99.625555555555565</v>
      </c>
      <c r="L71" s="2">
        <f>EXP(0.06*K71)</f>
        <v>394.4661506094784</v>
      </c>
      <c r="M71" s="2">
        <f>SUMIF(A:A,A71,L:L)</f>
        <v>5233.830491681686</v>
      </c>
      <c r="N71" s="3">
        <f>L71/M71</f>
        <v>7.5368537677408073E-2</v>
      </c>
      <c r="O71" s="6">
        <f>1/N71</f>
        <v>13.268135893523549</v>
      </c>
      <c r="P71" s="3">
        <f>IF(O71&gt;21,"",N71)</f>
        <v>7.5368537677408073E-2</v>
      </c>
      <c r="Q71" s="3">
        <f>IF(ISNUMBER(P71),SUMIF(A:A,A71,P:P),"")</f>
        <v>0.75271955066558693</v>
      </c>
      <c r="R71" s="3">
        <f>IFERROR(P71*(1/Q71),"")</f>
        <v>0.10012831154812438</v>
      </c>
      <c r="S71" s="7">
        <f>IFERROR(1/R71,"")</f>
        <v>9.9871852879429905</v>
      </c>
    </row>
    <row r="72" spans="1:19" x14ac:dyDescent="0.3">
      <c r="A72" s="1">
        <v>8</v>
      </c>
      <c r="B72" s="5">
        <v>0.66666666666666663</v>
      </c>
      <c r="C72" s="1" t="s">
        <v>77</v>
      </c>
      <c r="D72" s="1">
        <v>7</v>
      </c>
      <c r="E72" s="1">
        <v>7</v>
      </c>
      <c r="F72" s="1" t="s">
        <v>96</v>
      </c>
      <c r="G72" s="1">
        <v>55.95</v>
      </c>
      <c r="H72" s="1">
        <f>1+COUNTIFS(A:A,A72,G:G,"&gt;"&amp;G72)</f>
        <v>4</v>
      </c>
      <c r="I72" s="2">
        <f>AVERAGEIF(A:A,A72,G:G)</f>
        <v>46.934444444444438</v>
      </c>
      <c r="J72" s="2">
        <f>G72-I72</f>
        <v>9.0155555555555651</v>
      </c>
      <c r="K72" s="2">
        <f>90+J72</f>
        <v>99.015555555555565</v>
      </c>
      <c r="L72" s="2">
        <f>EXP(0.06*K72)</f>
        <v>380.28970100664242</v>
      </c>
      <c r="M72" s="2">
        <f>SUMIF(A:A,A72,L:L)</f>
        <v>5233.830491681686</v>
      </c>
      <c r="N72" s="3">
        <f>L72/M72</f>
        <v>7.2659919271564191E-2</v>
      </c>
      <c r="O72" s="6">
        <f>1/N72</f>
        <v>13.762745816748447</v>
      </c>
      <c r="P72" s="3">
        <f>IF(O72&gt;21,"",N72)</f>
        <v>7.2659919271564191E-2</v>
      </c>
      <c r="Q72" s="3">
        <f>IF(ISNUMBER(P72),SUMIF(A:A,A72,P:P),"")</f>
        <v>0.75271955066558693</v>
      </c>
      <c r="R72" s="3">
        <f>IFERROR(P72*(1/Q72),"")</f>
        <v>9.6529868537777674E-2</v>
      </c>
      <c r="S72" s="7">
        <f>IFERROR(1/R72,"")</f>
        <v>10.359487847107578</v>
      </c>
    </row>
    <row r="73" spans="1:19" x14ac:dyDescent="0.3">
      <c r="A73" s="1">
        <v>8</v>
      </c>
      <c r="B73" s="5">
        <v>0.66666666666666663</v>
      </c>
      <c r="C73" s="1" t="s">
        <v>77</v>
      </c>
      <c r="D73" s="1">
        <v>7</v>
      </c>
      <c r="E73" s="1">
        <v>6</v>
      </c>
      <c r="F73" s="1" t="s">
        <v>95</v>
      </c>
      <c r="G73" s="1">
        <v>55.84</v>
      </c>
      <c r="H73" s="1">
        <f>1+COUNTIFS(A:A,A73,G:G,"&gt;"&amp;G73)</f>
        <v>5</v>
      </c>
      <c r="I73" s="2">
        <f>AVERAGEIF(A:A,A73,G:G)</f>
        <v>46.934444444444438</v>
      </c>
      <c r="J73" s="2">
        <f>G73-I73</f>
        <v>8.9055555555555657</v>
      </c>
      <c r="K73" s="2">
        <f>90+J73</f>
        <v>98.905555555555566</v>
      </c>
      <c r="L73" s="2">
        <f>EXP(0.06*K73)</f>
        <v>377.78805349775189</v>
      </c>
      <c r="M73" s="2">
        <f>SUMIF(A:A,A73,L:L)</f>
        <v>5233.830491681686</v>
      </c>
      <c r="N73" s="3">
        <f>L73/M73</f>
        <v>7.2181942861577947E-2</v>
      </c>
      <c r="O73" s="6">
        <f>1/N73</f>
        <v>13.853880352288142</v>
      </c>
      <c r="P73" s="3">
        <f>IF(O73&gt;21,"",N73)</f>
        <v>7.2181942861577947E-2</v>
      </c>
      <c r="Q73" s="3">
        <f>IF(ISNUMBER(P73),SUMIF(A:A,A73,P:P),"")</f>
        <v>0.75271955066558693</v>
      </c>
      <c r="R73" s="3">
        <f>IFERROR(P73*(1/Q73),"")</f>
        <v>9.5894869208261665E-2</v>
      </c>
      <c r="S73" s="7">
        <f>IFERROR(1/R73,"")</f>
        <v>10.428086593749132</v>
      </c>
    </row>
    <row r="74" spans="1:19" x14ac:dyDescent="0.3">
      <c r="A74" s="1">
        <v>8</v>
      </c>
      <c r="B74" s="5">
        <v>0.66666666666666663</v>
      </c>
      <c r="C74" s="1" t="s">
        <v>77</v>
      </c>
      <c r="D74" s="1">
        <v>7</v>
      </c>
      <c r="E74" s="1">
        <v>4</v>
      </c>
      <c r="F74" s="1" t="s">
        <v>93</v>
      </c>
      <c r="G74" s="1">
        <v>55.15</v>
      </c>
      <c r="H74" s="1">
        <f>1+COUNTIFS(A:A,A74,G:G,"&gt;"&amp;G74)</f>
        <v>6</v>
      </c>
      <c r="I74" s="2">
        <f>AVERAGEIF(A:A,A74,G:G)</f>
        <v>46.934444444444438</v>
      </c>
      <c r="J74" s="2">
        <f>G74-I74</f>
        <v>8.2155555555555608</v>
      </c>
      <c r="K74" s="2">
        <f>90+J74</f>
        <v>98.215555555555568</v>
      </c>
      <c r="L74" s="2">
        <f>EXP(0.06*K74)</f>
        <v>362.46696290703306</v>
      </c>
      <c r="M74" s="2">
        <f>SUMIF(A:A,A74,L:L)</f>
        <v>5233.830491681686</v>
      </c>
      <c r="N74" s="3">
        <f>L74/M74</f>
        <v>6.9254624024051747E-2</v>
      </c>
      <c r="O74" s="6">
        <f>1/N74</f>
        <v>14.439469047622085</v>
      </c>
      <c r="P74" s="3">
        <f>IF(O74&gt;21,"",N74)</f>
        <v>6.9254624024051747E-2</v>
      </c>
      <c r="Q74" s="3">
        <f>IF(ISNUMBER(P74),SUMIF(A:A,A74,P:P),"")</f>
        <v>0.75271955066558693</v>
      </c>
      <c r="R74" s="3">
        <f>IFERROR(P74*(1/Q74),"")</f>
        <v>9.2005879165505719E-2</v>
      </c>
      <c r="S74" s="7">
        <f>IFERROR(1/R74,"")</f>
        <v>10.868870653375746</v>
      </c>
    </row>
    <row r="75" spans="1:19" x14ac:dyDescent="0.3">
      <c r="A75" s="1">
        <v>8</v>
      </c>
      <c r="B75" s="5">
        <v>0.66666666666666663</v>
      </c>
      <c r="C75" s="1" t="s">
        <v>77</v>
      </c>
      <c r="D75" s="1">
        <v>7</v>
      </c>
      <c r="E75" s="1">
        <v>9</v>
      </c>
      <c r="F75" s="1" t="s">
        <v>98</v>
      </c>
      <c r="G75" s="1">
        <v>52.76</v>
      </c>
      <c r="H75" s="1">
        <f>1+COUNTIFS(A:A,A75,G:G,"&gt;"&amp;G75)</f>
        <v>7</v>
      </c>
      <c r="I75" s="2">
        <f>AVERAGEIF(A:A,A75,G:G)</f>
        <v>46.934444444444438</v>
      </c>
      <c r="J75" s="2">
        <f>G75-I75</f>
        <v>5.8255555555555603</v>
      </c>
      <c r="K75" s="2">
        <f>90+J75</f>
        <v>95.825555555555553</v>
      </c>
      <c r="L75" s="2">
        <f>EXP(0.06*K75)</f>
        <v>314.04407218411143</v>
      </c>
      <c r="M75" s="2">
        <f>SUMIF(A:A,A75,L:L)</f>
        <v>5233.830491681686</v>
      </c>
      <c r="N75" s="3">
        <f>L75/M75</f>
        <v>6.0002721273306976E-2</v>
      </c>
      <c r="O75" s="6">
        <f>1/N75</f>
        <v>16.665910791697101</v>
      </c>
      <c r="P75" s="3">
        <f>IF(O75&gt;21,"",N75)</f>
        <v>6.0002721273306976E-2</v>
      </c>
      <c r="Q75" s="3">
        <f>IF(ISNUMBER(P75),SUMIF(A:A,A75,P:P),"")</f>
        <v>0.75271955066558693</v>
      </c>
      <c r="R75" s="3">
        <f>IFERROR(P75*(1/Q75),"")</f>
        <v>7.9714577919824184E-2</v>
      </c>
      <c r="S75" s="7">
        <f>IFERROR(1/R75,"")</f>
        <v>12.544756882558998</v>
      </c>
    </row>
    <row r="76" spans="1:19" x14ac:dyDescent="0.3">
      <c r="A76" s="1">
        <v>8</v>
      </c>
      <c r="B76" s="5">
        <v>0.66666666666666663</v>
      </c>
      <c r="C76" s="1" t="s">
        <v>77</v>
      </c>
      <c r="D76" s="1">
        <v>7</v>
      </c>
      <c r="E76" s="1">
        <v>2</v>
      </c>
      <c r="F76" s="1" t="s">
        <v>91</v>
      </c>
      <c r="G76" s="1">
        <v>52.31</v>
      </c>
      <c r="H76" s="1">
        <f>1+COUNTIFS(A:A,A76,G:G,"&gt;"&amp;G76)</f>
        <v>8</v>
      </c>
      <c r="I76" s="2">
        <f>AVERAGEIF(A:A,A76,G:G)</f>
        <v>46.934444444444438</v>
      </c>
      <c r="J76" s="2">
        <f>G76-I76</f>
        <v>5.3755555555555645</v>
      </c>
      <c r="K76" s="2">
        <f>90+J76</f>
        <v>95.375555555555565</v>
      </c>
      <c r="L76" s="2">
        <f>EXP(0.06*K76)</f>
        <v>305.67832799448536</v>
      </c>
      <c r="M76" s="2">
        <f>SUMIF(A:A,A76,L:L)</f>
        <v>5233.830491681686</v>
      </c>
      <c r="N76" s="3">
        <f>L76/M76</f>
        <v>5.840432327342486E-2</v>
      </c>
      <c r="O76" s="6">
        <f>1/N76</f>
        <v>17.122020151118164</v>
      </c>
      <c r="P76" s="3">
        <f>IF(O76&gt;21,"",N76)</f>
        <v>5.840432327342486E-2</v>
      </c>
      <c r="Q76" s="3">
        <f>IF(ISNUMBER(P76),SUMIF(A:A,A76,P:P),"")</f>
        <v>0.75271955066558693</v>
      </c>
      <c r="R76" s="3">
        <f>IFERROR(P76*(1/Q76),"")</f>
        <v>7.7591080531628609E-2</v>
      </c>
      <c r="S76" s="7">
        <f>IFERROR(1/R76,"")</f>
        <v>12.888079314636789</v>
      </c>
    </row>
    <row r="77" spans="1:19" x14ac:dyDescent="0.3">
      <c r="A77" s="1">
        <v>8</v>
      </c>
      <c r="B77" s="5">
        <v>0.66666666666666663</v>
      </c>
      <c r="C77" s="1" t="s">
        <v>77</v>
      </c>
      <c r="D77" s="1">
        <v>7</v>
      </c>
      <c r="E77" s="1">
        <v>1</v>
      </c>
      <c r="F77" s="1" t="s">
        <v>90</v>
      </c>
      <c r="G77" s="1">
        <v>49.03</v>
      </c>
      <c r="H77" s="1">
        <f>1+COUNTIFS(A:A,A77,G:G,"&gt;"&amp;G77)</f>
        <v>9</v>
      </c>
      <c r="I77" s="2">
        <f>AVERAGEIF(A:A,A77,G:G)</f>
        <v>46.934444444444438</v>
      </c>
      <c r="J77" s="2">
        <f>G77-I77</f>
        <v>2.0955555555555634</v>
      </c>
      <c r="K77" s="2">
        <f>90+J77</f>
        <v>92.095555555555563</v>
      </c>
      <c r="L77" s="2">
        <f>EXP(0.06*K77)</f>
        <v>251.07038881243514</v>
      </c>
      <c r="M77" s="2">
        <f>SUMIF(A:A,A77,L:L)</f>
        <v>5233.830491681686</v>
      </c>
      <c r="N77" s="3">
        <f>L77/M77</f>
        <v>4.797067639302998E-2</v>
      </c>
      <c r="O77" s="6">
        <f>1/N77</f>
        <v>20.846068373246819</v>
      </c>
      <c r="P77" s="3">
        <f>IF(O77&gt;21,"",N77)</f>
        <v>4.797067639302998E-2</v>
      </c>
      <c r="Q77" s="3">
        <f>IF(ISNUMBER(P77),SUMIF(A:A,A77,P:P),"")</f>
        <v>0.75271955066558693</v>
      </c>
      <c r="R77" s="3">
        <f>IFERROR(P77*(1/Q77),"")</f>
        <v>6.3729813249320089E-2</v>
      </c>
      <c r="S77" s="7">
        <f>IFERROR(1/R77,"")</f>
        <v>15.691243219054446</v>
      </c>
    </row>
    <row r="78" spans="1:19" x14ac:dyDescent="0.3">
      <c r="A78" s="1">
        <v>8</v>
      </c>
      <c r="B78" s="5">
        <v>0.66666666666666663</v>
      </c>
      <c r="C78" s="1" t="s">
        <v>77</v>
      </c>
      <c r="D78" s="1">
        <v>7</v>
      </c>
      <c r="E78" s="1">
        <v>11</v>
      </c>
      <c r="F78" s="1" t="s">
        <v>100</v>
      </c>
      <c r="G78" s="1">
        <v>47.22</v>
      </c>
      <c r="H78" s="1">
        <f>1+COUNTIFS(A:A,A78,G:G,"&gt;"&amp;G78)</f>
        <v>10</v>
      </c>
      <c r="I78" s="2">
        <f>AVERAGEIF(A:A,A78,G:G)</f>
        <v>46.934444444444438</v>
      </c>
      <c r="J78" s="2">
        <f>G78-I78</f>
        <v>0.28555555555556111</v>
      </c>
      <c r="K78" s="2">
        <f>90+J78</f>
        <v>90.285555555555561</v>
      </c>
      <c r="L78" s="2">
        <f>EXP(0.06*K78)</f>
        <v>225.23252957684986</v>
      </c>
      <c r="M78" s="2">
        <f>SUMIF(A:A,A78,L:L)</f>
        <v>5233.830491681686</v>
      </c>
      <c r="N78" s="3">
        <f>L78/M78</f>
        <v>4.303397481726242E-2</v>
      </c>
      <c r="O78" s="6">
        <f>1/N78</f>
        <v>23.237453761739559</v>
      </c>
      <c r="P78" s="3" t="str">
        <f>IF(O78&gt;21,"",N78)</f>
        <v/>
      </c>
      <c r="Q78" s="3" t="str">
        <f>IF(ISNUMBER(P78),SUMIF(A:A,A78,P:P),"")</f>
        <v/>
      </c>
      <c r="R78" s="3" t="str">
        <f>IFERROR(P78*(1/Q78),"")</f>
        <v/>
      </c>
      <c r="S78" s="7" t="str">
        <f>IFERROR(1/R78,"")</f>
        <v/>
      </c>
    </row>
    <row r="79" spans="1:19" x14ac:dyDescent="0.3">
      <c r="A79" s="1">
        <v>8</v>
      </c>
      <c r="B79" s="5">
        <v>0.66666666666666663</v>
      </c>
      <c r="C79" s="1" t="s">
        <v>77</v>
      </c>
      <c r="D79" s="1">
        <v>7</v>
      </c>
      <c r="E79" s="1">
        <v>10</v>
      </c>
      <c r="F79" s="1" t="s">
        <v>99</v>
      </c>
      <c r="G79" s="1">
        <v>45.72</v>
      </c>
      <c r="H79" s="1">
        <f>1+COUNTIFS(A:A,A79,G:G,"&gt;"&amp;G79)</f>
        <v>11</v>
      </c>
      <c r="I79" s="2">
        <f>AVERAGEIF(A:A,A79,G:G)</f>
        <v>46.934444444444438</v>
      </c>
      <c r="J79" s="2">
        <f>G79-I79</f>
        <v>-1.2144444444444389</v>
      </c>
      <c r="K79" s="2">
        <f>90+J79</f>
        <v>88.785555555555561</v>
      </c>
      <c r="L79" s="2">
        <f>EXP(0.06*K79)</f>
        <v>205.84703271780739</v>
      </c>
      <c r="M79" s="2">
        <f>SUMIF(A:A,A79,L:L)</f>
        <v>5233.830491681686</v>
      </c>
      <c r="N79" s="3">
        <f>L79/M79</f>
        <v>3.9330091611672835E-2</v>
      </c>
      <c r="O79" s="6">
        <f>1/N79</f>
        <v>25.425824324884321</v>
      </c>
      <c r="P79" s="3" t="str">
        <f>IF(O79&gt;21,"",N79)</f>
        <v/>
      </c>
      <c r="Q79" s="3" t="str">
        <f>IF(ISNUMBER(P79),SUMIF(A:A,A79,P:P),"")</f>
        <v/>
      </c>
      <c r="R79" s="3" t="str">
        <f>IFERROR(P79*(1/Q79),"")</f>
        <v/>
      </c>
      <c r="S79" s="7" t="str">
        <f>IFERROR(1/R79,"")</f>
        <v/>
      </c>
    </row>
    <row r="80" spans="1:19" x14ac:dyDescent="0.3">
      <c r="A80" s="1">
        <v>8</v>
      </c>
      <c r="B80" s="5">
        <v>0.66666666666666663</v>
      </c>
      <c r="C80" s="1" t="s">
        <v>77</v>
      </c>
      <c r="D80" s="1">
        <v>7</v>
      </c>
      <c r="E80" s="1">
        <v>14</v>
      </c>
      <c r="F80" s="1" t="s">
        <v>103</v>
      </c>
      <c r="G80" s="1">
        <v>45.63</v>
      </c>
      <c r="H80" s="1">
        <f>1+COUNTIFS(A:A,A80,G:G,"&gt;"&amp;G80)</f>
        <v>12</v>
      </c>
      <c r="I80" s="2">
        <f>AVERAGEIF(A:A,A80,G:G)</f>
        <v>46.934444444444438</v>
      </c>
      <c r="J80" s="2">
        <f>G80-I80</f>
        <v>-1.3044444444444352</v>
      </c>
      <c r="K80" s="2">
        <f>90+J80</f>
        <v>88.695555555555558</v>
      </c>
      <c r="L80" s="2">
        <f>EXP(0.06*K80)</f>
        <v>204.73845459590393</v>
      </c>
      <c r="M80" s="2">
        <f>SUMIF(A:A,A80,L:L)</f>
        <v>5233.830491681686</v>
      </c>
      <c r="N80" s="3">
        <f>L80/M80</f>
        <v>3.9118281518918524E-2</v>
      </c>
      <c r="O80" s="6">
        <f>1/N80</f>
        <v>25.563495152934475</v>
      </c>
      <c r="P80" s="3" t="str">
        <f>IF(O80&gt;21,"",N80)</f>
        <v/>
      </c>
      <c r="Q80" s="3" t="str">
        <f>IF(ISNUMBER(P80),SUMIF(A:A,A80,P:P),"")</f>
        <v/>
      </c>
      <c r="R80" s="3" t="str">
        <f>IFERROR(P80*(1/Q80),"")</f>
        <v/>
      </c>
      <c r="S80" s="7" t="str">
        <f>IFERROR(1/R80,"")</f>
        <v/>
      </c>
    </row>
    <row r="81" spans="1:19" x14ac:dyDescent="0.3">
      <c r="A81" s="1">
        <v>8</v>
      </c>
      <c r="B81" s="5">
        <v>0.66666666666666663</v>
      </c>
      <c r="C81" s="1" t="s">
        <v>77</v>
      </c>
      <c r="D81" s="1">
        <v>7</v>
      </c>
      <c r="E81" s="1">
        <v>5</v>
      </c>
      <c r="F81" s="1" t="s">
        <v>94</v>
      </c>
      <c r="G81" s="1">
        <v>42.89</v>
      </c>
      <c r="H81" s="1">
        <f>1+COUNTIFS(A:A,A81,G:G,"&gt;"&amp;G81)</f>
        <v>13</v>
      </c>
      <c r="I81" s="2">
        <f>AVERAGEIF(A:A,A81,G:G)</f>
        <v>46.934444444444438</v>
      </c>
      <c r="J81" s="2">
        <f>G81-I81</f>
        <v>-4.0444444444444372</v>
      </c>
      <c r="K81" s="2">
        <f>90+J81</f>
        <v>85.955555555555563</v>
      </c>
      <c r="L81" s="2">
        <f>EXP(0.06*K81)</f>
        <v>173.70063575814936</v>
      </c>
      <c r="M81" s="2">
        <f>SUMIF(A:A,A81,L:L)</f>
        <v>5233.830491681686</v>
      </c>
      <c r="N81" s="3">
        <f>L81/M81</f>
        <v>3.3188051472858741E-2</v>
      </c>
      <c r="O81" s="6">
        <f>1/N81</f>
        <v>30.131326053227383</v>
      </c>
      <c r="P81" s="3" t="str">
        <f>IF(O81&gt;21,"",N81)</f>
        <v/>
      </c>
      <c r="Q81" s="3" t="str">
        <f>IF(ISNUMBER(P81),SUMIF(A:A,A81,P:P),"")</f>
        <v/>
      </c>
      <c r="R81" s="3" t="str">
        <f>IFERROR(P81*(1/Q81),"")</f>
        <v/>
      </c>
      <c r="S81" s="7" t="str">
        <f>IFERROR(1/R81,"")</f>
        <v/>
      </c>
    </row>
    <row r="82" spans="1:19" x14ac:dyDescent="0.3">
      <c r="A82" s="1">
        <v>8</v>
      </c>
      <c r="B82" s="5">
        <v>0.66666666666666663</v>
      </c>
      <c r="C82" s="1" t="s">
        <v>77</v>
      </c>
      <c r="D82" s="1">
        <v>7</v>
      </c>
      <c r="E82" s="1">
        <v>15</v>
      </c>
      <c r="F82" s="1" t="s">
        <v>104</v>
      </c>
      <c r="G82" s="1">
        <v>39.549999999999997</v>
      </c>
      <c r="H82" s="1">
        <f>1+COUNTIFS(A:A,A82,G:G,"&gt;"&amp;G82)</f>
        <v>14</v>
      </c>
      <c r="I82" s="2">
        <f>AVERAGEIF(A:A,A82,G:G)</f>
        <v>46.934444444444438</v>
      </c>
      <c r="J82" s="2">
        <f>G82-I82</f>
        <v>-7.3844444444444406</v>
      </c>
      <c r="K82" s="2">
        <f>90+J82</f>
        <v>82.615555555555559</v>
      </c>
      <c r="L82" s="2">
        <f>EXP(0.06*K82)</f>
        <v>142.15717807907146</v>
      </c>
      <c r="M82" s="2">
        <f>SUMIF(A:A,A82,L:L)</f>
        <v>5233.830491681686</v>
      </c>
      <c r="N82" s="3">
        <f>L82/M82</f>
        <v>2.7161211717690693E-2</v>
      </c>
      <c r="O82" s="6">
        <f>1/N82</f>
        <v>36.817208686926072</v>
      </c>
      <c r="P82" s="3" t="str">
        <f>IF(O82&gt;21,"",N82)</f>
        <v/>
      </c>
      <c r="Q82" s="3" t="str">
        <f>IF(ISNUMBER(P82),SUMIF(A:A,A82,P:P),"")</f>
        <v/>
      </c>
      <c r="R82" s="3" t="str">
        <f>IFERROR(P82*(1/Q82),"")</f>
        <v/>
      </c>
      <c r="S82" s="7" t="str">
        <f>IFERROR(1/R82,"")</f>
        <v/>
      </c>
    </row>
    <row r="83" spans="1:19" x14ac:dyDescent="0.3">
      <c r="A83" s="1">
        <v>8</v>
      </c>
      <c r="B83" s="5">
        <v>0.66666666666666663</v>
      </c>
      <c r="C83" s="1" t="s">
        <v>77</v>
      </c>
      <c r="D83" s="1">
        <v>7</v>
      </c>
      <c r="E83" s="1">
        <v>13</v>
      </c>
      <c r="F83" s="1" t="s">
        <v>102</v>
      </c>
      <c r="G83" s="1">
        <v>37.67</v>
      </c>
      <c r="H83" s="1">
        <f>1+COUNTIFS(A:A,A83,G:G,"&gt;"&amp;G83)</f>
        <v>15</v>
      </c>
      <c r="I83" s="2">
        <f>AVERAGEIF(A:A,A83,G:G)</f>
        <v>46.934444444444438</v>
      </c>
      <c r="J83" s="2">
        <f>G83-I83</f>
        <v>-9.264444444444436</v>
      </c>
      <c r="K83" s="2">
        <f>90+J83</f>
        <v>80.735555555555564</v>
      </c>
      <c r="L83" s="2">
        <f>EXP(0.06*K83)</f>
        <v>126.99317353656579</v>
      </c>
      <c r="M83" s="2">
        <f>SUMIF(A:A,A83,L:L)</f>
        <v>5233.830491681686</v>
      </c>
      <c r="N83" s="3">
        <f>L83/M83</f>
        <v>2.426390647125477E-2</v>
      </c>
      <c r="O83" s="6">
        <f>1/N83</f>
        <v>41.213479007788415</v>
      </c>
      <c r="P83" s="3" t="str">
        <f>IF(O83&gt;21,"",N83)</f>
        <v/>
      </c>
      <c r="Q83" s="3" t="str">
        <f>IF(ISNUMBER(P83),SUMIF(A:A,A83,P:P),"")</f>
        <v/>
      </c>
      <c r="R83" s="3" t="str">
        <f>IFERROR(P83*(1/Q83),"")</f>
        <v/>
      </c>
      <c r="S83" s="7" t="str">
        <f>IFERROR(1/R83,"")</f>
        <v/>
      </c>
    </row>
    <row r="84" spans="1:19" x14ac:dyDescent="0.3">
      <c r="A84" s="1">
        <v>8</v>
      </c>
      <c r="B84" s="5">
        <v>0.66666666666666663</v>
      </c>
      <c r="C84" s="1" t="s">
        <v>77</v>
      </c>
      <c r="D84" s="1">
        <v>7</v>
      </c>
      <c r="E84" s="1">
        <v>16</v>
      </c>
      <c r="F84" s="1" t="s">
        <v>105</v>
      </c>
      <c r="G84" s="1">
        <v>37.51</v>
      </c>
      <c r="H84" s="1">
        <f>1+COUNTIFS(A:A,A84,G:G,"&gt;"&amp;G84)</f>
        <v>16</v>
      </c>
      <c r="I84" s="2">
        <f>AVERAGEIF(A:A,A84,G:G)</f>
        <v>46.934444444444438</v>
      </c>
      <c r="J84" s="2">
        <f>G84-I84</f>
        <v>-9.4244444444444397</v>
      </c>
      <c r="K84" s="2">
        <f>90+J84</f>
        <v>80.575555555555553</v>
      </c>
      <c r="L84" s="2">
        <f>EXP(0.06*K84)</f>
        <v>125.77987223500186</v>
      </c>
      <c r="M84" s="2">
        <f>SUMIF(A:A,A84,L:L)</f>
        <v>5233.830491681686</v>
      </c>
      <c r="N84" s="3">
        <f>L84/M84</f>
        <v>2.4032087480652709E-2</v>
      </c>
      <c r="O84" s="6">
        <f>1/N84</f>
        <v>41.611033615163926</v>
      </c>
      <c r="P84" s="3" t="str">
        <f>IF(O84&gt;21,"",N84)</f>
        <v/>
      </c>
      <c r="Q84" s="3" t="str">
        <f>IF(ISNUMBER(P84),SUMIF(A:A,A84,P:P),"")</f>
        <v/>
      </c>
      <c r="R84" s="3" t="str">
        <f>IFERROR(P84*(1/Q84),"")</f>
        <v/>
      </c>
      <c r="S84" s="7" t="str">
        <f>IFERROR(1/R84,"")</f>
        <v/>
      </c>
    </row>
    <row r="85" spans="1:19" x14ac:dyDescent="0.3">
      <c r="A85" s="1">
        <v>8</v>
      </c>
      <c r="B85" s="5">
        <v>0.66666666666666663</v>
      </c>
      <c r="C85" s="1" t="s">
        <v>77</v>
      </c>
      <c r="D85" s="1">
        <v>7</v>
      </c>
      <c r="E85" s="1">
        <v>12</v>
      </c>
      <c r="F85" s="1" t="s">
        <v>101</v>
      </c>
      <c r="G85" s="1">
        <v>25.26</v>
      </c>
      <c r="H85" s="1">
        <f>1+COUNTIFS(A:A,A85,G:G,"&gt;"&amp;G85)</f>
        <v>17</v>
      </c>
      <c r="I85" s="2">
        <f>AVERAGEIF(A:A,A85,G:G)</f>
        <v>46.934444444444438</v>
      </c>
      <c r="J85" s="2">
        <f>G85-I85</f>
        <v>-21.674444444444436</v>
      </c>
      <c r="K85" s="2">
        <f>90+J85</f>
        <v>68.325555555555567</v>
      </c>
      <c r="L85" s="2">
        <f>EXP(0.06*K85)</f>
        <v>60.312135365848142</v>
      </c>
      <c r="M85" s="2">
        <f>SUMIF(A:A,A85,L:L)</f>
        <v>5233.830491681686</v>
      </c>
      <c r="N85" s="3">
        <f>L85/M85</f>
        <v>1.152351713753519E-2</v>
      </c>
      <c r="O85" s="6">
        <f>1/N85</f>
        <v>86.779061293945702</v>
      </c>
      <c r="P85" s="3" t="str">
        <f>IF(O85&gt;21,"",N85)</f>
        <v/>
      </c>
      <c r="Q85" s="3" t="str">
        <f>IF(ISNUMBER(P85),SUMIF(A:A,A85,P:P),"")</f>
        <v/>
      </c>
      <c r="R85" s="3" t="str">
        <f>IFERROR(P85*(1/Q85),"")</f>
        <v/>
      </c>
      <c r="S85" s="7" t="str">
        <f>IFERROR(1/R85,"")</f>
        <v/>
      </c>
    </row>
    <row r="86" spans="1:19" x14ac:dyDescent="0.3">
      <c r="A86" s="1">
        <v>8</v>
      </c>
      <c r="B86" s="5">
        <v>0.66666666666666663</v>
      </c>
      <c r="C86" s="1" t="s">
        <v>77</v>
      </c>
      <c r="D86" s="1">
        <v>7</v>
      </c>
      <c r="E86" s="1">
        <v>17</v>
      </c>
      <c r="F86" s="1" t="s">
        <v>106</v>
      </c>
      <c r="G86" s="1">
        <v>13.32</v>
      </c>
      <c r="H86" s="1">
        <f>1+COUNTIFS(A:A,A86,G:G,"&gt;"&amp;G86)</f>
        <v>18</v>
      </c>
      <c r="I86" s="2">
        <f>AVERAGEIF(A:A,A86,G:G)</f>
        <v>46.934444444444438</v>
      </c>
      <c r="J86" s="2">
        <f>G86-I86</f>
        <v>-33.614444444444437</v>
      </c>
      <c r="K86" s="2">
        <f>90+J86</f>
        <v>56.385555555555563</v>
      </c>
      <c r="L86" s="2">
        <f>EXP(0.06*K86)</f>
        <v>29.462943858000187</v>
      </c>
      <c r="M86" s="2">
        <f>SUMIF(A:A,A86,L:L)</f>
        <v>5233.830491681686</v>
      </c>
      <c r="N86" s="3">
        <f>L86/M86</f>
        <v>5.6293271065669202E-3</v>
      </c>
      <c r="O86" s="6">
        <f>1/N86</f>
        <v>177.64112496384246</v>
      </c>
      <c r="P86" s="3" t="str">
        <f>IF(O86&gt;21,"",N86)</f>
        <v/>
      </c>
      <c r="Q86" s="3" t="str">
        <f>IF(ISNUMBER(P86),SUMIF(A:A,A86,P:P),"")</f>
        <v/>
      </c>
      <c r="R86" s="3" t="str">
        <f>IFERROR(P86*(1/Q86),"")</f>
        <v/>
      </c>
      <c r="S86" s="7" t="str">
        <f>IFERROR(1/R86,"")</f>
        <v/>
      </c>
    </row>
    <row r="87" spans="1:19" x14ac:dyDescent="0.3">
      <c r="A87" s="1">
        <v>9</v>
      </c>
      <c r="B87" s="5">
        <v>0.68055555555555547</v>
      </c>
      <c r="C87" s="1" t="s">
        <v>21</v>
      </c>
      <c r="D87" s="1">
        <v>6</v>
      </c>
      <c r="E87" s="1">
        <v>6</v>
      </c>
      <c r="F87" s="1" t="s">
        <v>113</v>
      </c>
      <c r="G87" s="1">
        <v>74.3</v>
      </c>
      <c r="H87" s="1">
        <f>1+COUNTIFS(A:A,A87,G:G,"&gt;"&amp;G87)</f>
        <v>1</v>
      </c>
      <c r="I87" s="2">
        <f>AVERAGEIF(A:A,A87,G:G)</f>
        <v>48.313333333333333</v>
      </c>
      <c r="J87" s="2">
        <f>G87-I87</f>
        <v>25.986666666666665</v>
      </c>
      <c r="K87" s="2">
        <f>90+J87</f>
        <v>115.98666666666666</v>
      </c>
      <c r="L87" s="2">
        <f>EXP(0.06*K87)</f>
        <v>1052.7909874693719</v>
      </c>
      <c r="M87" s="2">
        <f>SUMIF(A:A,A87,L:L)</f>
        <v>3400.3346541216333</v>
      </c>
      <c r="N87" s="3">
        <f>L87/M87</f>
        <v>0.30961393349717997</v>
      </c>
      <c r="O87" s="6">
        <f>1/N87</f>
        <v>3.2298288022916393</v>
      </c>
      <c r="P87" s="3">
        <f>IF(O87&gt;21,"",N87)</f>
        <v>0.30961393349717997</v>
      </c>
      <c r="Q87" s="3">
        <f>IF(ISNUMBER(P87),SUMIF(A:A,A87,P:P),"")</f>
        <v>0.94707087688264846</v>
      </c>
      <c r="R87" s="3">
        <f>IFERROR(P87*(1/Q87),"")</f>
        <v>0.32691738396211312</v>
      </c>
      <c r="S87" s="7">
        <f>IFERROR(1/R87,"")</f>
        <v>3.0588767959671772</v>
      </c>
    </row>
    <row r="88" spans="1:19" x14ac:dyDescent="0.3">
      <c r="A88" s="1">
        <v>9</v>
      </c>
      <c r="B88" s="5">
        <v>0.68055555555555547</v>
      </c>
      <c r="C88" s="1" t="s">
        <v>21</v>
      </c>
      <c r="D88" s="1">
        <v>6</v>
      </c>
      <c r="E88" s="1">
        <v>4</v>
      </c>
      <c r="F88" s="1" t="s">
        <v>111</v>
      </c>
      <c r="G88" s="1">
        <v>55.98</v>
      </c>
      <c r="H88" s="1">
        <f>1+COUNTIFS(A:A,A88,G:G,"&gt;"&amp;G88)</f>
        <v>2</v>
      </c>
      <c r="I88" s="2">
        <f>AVERAGEIF(A:A,A88,G:G)</f>
        <v>48.313333333333333</v>
      </c>
      <c r="J88" s="2">
        <f>G88-I88</f>
        <v>7.6666666666666643</v>
      </c>
      <c r="K88" s="2">
        <f>90+J88</f>
        <v>97.666666666666657</v>
      </c>
      <c r="L88" s="2">
        <f>EXP(0.06*K88)</f>
        <v>350.72414401991324</v>
      </c>
      <c r="M88" s="2">
        <f>SUMIF(A:A,A88,L:L)</f>
        <v>3400.3346541216333</v>
      </c>
      <c r="N88" s="3">
        <f>L88/M88</f>
        <v>0.10314400778017289</v>
      </c>
      <c r="O88" s="6">
        <f>1/N88</f>
        <v>9.6951827015609471</v>
      </c>
      <c r="P88" s="3">
        <f>IF(O88&gt;21,"",N88)</f>
        <v>0.10314400778017289</v>
      </c>
      <c r="Q88" s="3">
        <f>IF(ISNUMBER(P88),SUMIF(A:A,A88,P:P),"")</f>
        <v>0.94707087688264846</v>
      </c>
      <c r="R88" s="3">
        <f>IFERROR(P88*(1/Q88),"")</f>
        <v>0.10890843578643107</v>
      </c>
      <c r="S88" s="7">
        <f>IFERROR(1/R88,"")</f>
        <v>9.1820251827048125</v>
      </c>
    </row>
    <row r="89" spans="1:19" x14ac:dyDescent="0.3">
      <c r="A89" s="1">
        <v>9</v>
      </c>
      <c r="B89" s="5">
        <v>0.68055555555555547</v>
      </c>
      <c r="C89" s="1" t="s">
        <v>21</v>
      </c>
      <c r="D89" s="1">
        <v>6</v>
      </c>
      <c r="E89" s="1">
        <v>7</v>
      </c>
      <c r="F89" s="1" t="s">
        <v>114</v>
      </c>
      <c r="G89" s="1">
        <v>55.8</v>
      </c>
      <c r="H89" s="1">
        <f>1+COUNTIFS(A:A,A89,G:G,"&gt;"&amp;G89)</f>
        <v>3</v>
      </c>
      <c r="I89" s="2">
        <f>AVERAGEIF(A:A,A89,G:G)</f>
        <v>48.313333333333333</v>
      </c>
      <c r="J89" s="2">
        <f>G89-I89</f>
        <v>7.4866666666666646</v>
      </c>
      <c r="K89" s="2">
        <f>90+J89</f>
        <v>97.486666666666665</v>
      </c>
      <c r="L89" s="2">
        <f>EXP(0.06*K89)</f>
        <v>346.95670405972851</v>
      </c>
      <c r="M89" s="2">
        <f>SUMIF(A:A,A89,L:L)</f>
        <v>3400.3346541216333</v>
      </c>
      <c r="N89" s="3">
        <f>L89/M89</f>
        <v>0.10203604625773328</v>
      </c>
      <c r="O89" s="6">
        <f>1/N89</f>
        <v>9.8004581388237622</v>
      </c>
      <c r="P89" s="3">
        <f>IF(O89&gt;21,"",N89)</f>
        <v>0.10203604625773328</v>
      </c>
      <c r="Q89" s="3">
        <f>IF(ISNUMBER(P89),SUMIF(A:A,A89,P:P),"")</f>
        <v>0.94707087688264846</v>
      </c>
      <c r="R89" s="3">
        <f>IFERROR(P89*(1/Q89),"")</f>
        <v>0.10773855341597265</v>
      </c>
      <c r="S89" s="7">
        <f>IFERROR(1/R89,"")</f>
        <v>9.2817284833875107</v>
      </c>
    </row>
    <row r="90" spans="1:19" x14ac:dyDescent="0.3">
      <c r="A90" s="1">
        <v>9</v>
      </c>
      <c r="B90" s="5">
        <v>0.68055555555555547</v>
      </c>
      <c r="C90" s="1" t="s">
        <v>21</v>
      </c>
      <c r="D90" s="1">
        <v>6</v>
      </c>
      <c r="E90" s="1">
        <v>2</v>
      </c>
      <c r="F90" s="1" t="s">
        <v>109</v>
      </c>
      <c r="G90" s="1">
        <v>52.39</v>
      </c>
      <c r="H90" s="1">
        <f>1+COUNTIFS(A:A,A90,G:G,"&gt;"&amp;G90)</f>
        <v>4</v>
      </c>
      <c r="I90" s="2">
        <f>AVERAGEIF(A:A,A90,G:G)</f>
        <v>48.313333333333333</v>
      </c>
      <c r="J90" s="2">
        <f>G90-I90</f>
        <v>4.076666666666668</v>
      </c>
      <c r="K90" s="2">
        <f>90+J90</f>
        <v>94.076666666666668</v>
      </c>
      <c r="L90" s="2">
        <f>EXP(0.06*K90)</f>
        <v>282.76042942715947</v>
      </c>
      <c r="M90" s="2">
        <f>SUMIF(A:A,A90,L:L)</f>
        <v>3400.3346541216333</v>
      </c>
      <c r="N90" s="3">
        <f>L90/M90</f>
        <v>8.3156647268355852E-2</v>
      </c>
      <c r="O90" s="6">
        <f>1/N90</f>
        <v>12.025496852619462</v>
      </c>
      <c r="P90" s="3">
        <f>IF(O90&gt;21,"",N90)</f>
        <v>8.3156647268355852E-2</v>
      </c>
      <c r="Q90" s="3">
        <f>IF(ISNUMBER(P90),SUMIF(A:A,A90,P:P),"")</f>
        <v>0.94707087688264846</v>
      </c>
      <c r="R90" s="3">
        <f>IFERROR(P90*(1/Q90),"")</f>
        <v>8.7804038006185872E-2</v>
      </c>
      <c r="S90" s="7">
        <f>IFERROR(1/R90,"")</f>
        <v>11.388997849159843</v>
      </c>
    </row>
    <row r="91" spans="1:19" x14ac:dyDescent="0.3">
      <c r="A91" s="1">
        <v>9</v>
      </c>
      <c r="B91" s="5">
        <v>0.68055555555555547</v>
      </c>
      <c r="C91" s="1" t="s">
        <v>21</v>
      </c>
      <c r="D91" s="1">
        <v>6</v>
      </c>
      <c r="E91" s="1">
        <v>5</v>
      </c>
      <c r="F91" s="1" t="s">
        <v>112</v>
      </c>
      <c r="G91" s="1">
        <v>49.78</v>
      </c>
      <c r="H91" s="1">
        <f>1+COUNTIFS(A:A,A91,G:G,"&gt;"&amp;G91)</f>
        <v>5</v>
      </c>
      <c r="I91" s="2">
        <f>AVERAGEIF(A:A,A91,G:G)</f>
        <v>48.313333333333333</v>
      </c>
      <c r="J91" s="2">
        <f>G91-I91</f>
        <v>1.4666666666666686</v>
      </c>
      <c r="K91" s="2">
        <f>90+J91</f>
        <v>91.466666666666669</v>
      </c>
      <c r="L91" s="2">
        <f>EXP(0.06*K91)</f>
        <v>241.77317663580362</v>
      </c>
      <c r="M91" s="2">
        <f>SUMIF(A:A,A91,L:L)</f>
        <v>3400.3346541216333</v>
      </c>
      <c r="N91" s="3">
        <f>L91/M91</f>
        <v>7.1102759354213604E-2</v>
      </c>
      <c r="O91" s="6">
        <f>1/N91</f>
        <v>14.064151786547216</v>
      </c>
      <c r="P91" s="3">
        <f>IF(O91&gt;21,"",N91)</f>
        <v>7.1102759354213604E-2</v>
      </c>
      <c r="Q91" s="3">
        <f>IF(ISNUMBER(P91),SUMIF(A:A,A91,P:P),"")</f>
        <v>0.94707087688264846</v>
      </c>
      <c r="R91" s="3">
        <f>IFERROR(P91*(1/Q91),"")</f>
        <v>7.5076492256053118E-2</v>
      </c>
      <c r="S91" s="7">
        <f>IFERROR(1/R91,"")</f>
        <v>13.31974856509594</v>
      </c>
    </row>
    <row r="92" spans="1:19" x14ac:dyDescent="0.3">
      <c r="A92" s="1">
        <v>9</v>
      </c>
      <c r="B92" s="5">
        <v>0.68055555555555547</v>
      </c>
      <c r="C92" s="1" t="s">
        <v>21</v>
      </c>
      <c r="D92" s="1">
        <v>6</v>
      </c>
      <c r="E92" s="1">
        <v>10</v>
      </c>
      <c r="F92" s="1" t="s">
        <v>117</v>
      </c>
      <c r="G92" s="1">
        <v>48.47</v>
      </c>
      <c r="H92" s="1">
        <f>1+COUNTIFS(A:A,A92,G:G,"&gt;"&amp;G92)</f>
        <v>6</v>
      </c>
      <c r="I92" s="2">
        <f>AVERAGEIF(A:A,A92,G:G)</f>
        <v>48.313333333333333</v>
      </c>
      <c r="J92" s="2">
        <f>G92-I92</f>
        <v>0.15666666666666629</v>
      </c>
      <c r="K92" s="2">
        <f>90+J92</f>
        <v>90.156666666666666</v>
      </c>
      <c r="L92" s="2">
        <f>EXP(0.06*K92)</f>
        <v>223.49744897357388</v>
      </c>
      <c r="M92" s="2">
        <f>SUMIF(A:A,A92,L:L)</f>
        <v>3400.3346541216333</v>
      </c>
      <c r="N92" s="3">
        <f>L92/M92</f>
        <v>6.5728074353701288E-2</v>
      </c>
      <c r="O92" s="6">
        <f>1/N92</f>
        <v>15.214198952775009</v>
      </c>
      <c r="P92" s="3">
        <f>IF(O92&gt;21,"",N92)</f>
        <v>6.5728074353701288E-2</v>
      </c>
      <c r="Q92" s="3">
        <f>IF(ISNUMBER(P92),SUMIF(A:A,A92,P:P),"")</f>
        <v>0.94707087688264846</v>
      </c>
      <c r="R92" s="3">
        <f>IFERROR(P92*(1/Q92),"")</f>
        <v>6.9401431253012388E-2</v>
      </c>
      <c r="S92" s="7">
        <f>IFERROR(1/R92,"")</f>
        <v>14.408924743271699</v>
      </c>
    </row>
    <row r="93" spans="1:19" x14ac:dyDescent="0.3">
      <c r="A93" s="1">
        <v>9</v>
      </c>
      <c r="B93" s="5">
        <v>0.68055555555555547</v>
      </c>
      <c r="C93" s="1" t="s">
        <v>21</v>
      </c>
      <c r="D93" s="1">
        <v>6</v>
      </c>
      <c r="E93" s="1">
        <v>1</v>
      </c>
      <c r="F93" s="1" t="s">
        <v>108</v>
      </c>
      <c r="G93" s="1">
        <v>46.68</v>
      </c>
      <c r="H93" s="1">
        <f>1+COUNTIFS(A:A,A93,G:G,"&gt;"&amp;G93)</f>
        <v>7</v>
      </c>
      <c r="I93" s="2">
        <f>AVERAGEIF(A:A,A93,G:G)</f>
        <v>48.313333333333333</v>
      </c>
      <c r="J93" s="2">
        <f>G93-I93</f>
        <v>-1.6333333333333329</v>
      </c>
      <c r="K93" s="2">
        <f>90+J93</f>
        <v>88.366666666666674</v>
      </c>
      <c r="L93" s="2">
        <f>EXP(0.06*K93)</f>
        <v>200.73788453561068</v>
      </c>
      <c r="M93" s="2">
        <f>SUMIF(A:A,A93,L:L)</f>
        <v>3400.3346541216333</v>
      </c>
      <c r="N93" s="3">
        <f>L93/M93</f>
        <v>5.9034743622158221E-2</v>
      </c>
      <c r="O93" s="6">
        <f>1/N93</f>
        <v>16.939177485047264</v>
      </c>
      <c r="P93" s="3">
        <f>IF(O93&gt;21,"",N93)</f>
        <v>5.9034743622158221E-2</v>
      </c>
      <c r="Q93" s="3">
        <f>IF(ISNUMBER(P93),SUMIF(A:A,A93,P:P),"")</f>
        <v>0.94707087688264846</v>
      </c>
      <c r="R93" s="3">
        <f>IFERROR(P93*(1/Q93),"")</f>
        <v>6.2334029124066506E-2</v>
      </c>
      <c r="S93" s="7">
        <f>IFERROR(1/R93,"")</f>
        <v>16.042601674434529</v>
      </c>
    </row>
    <row r="94" spans="1:19" x14ac:dyDescent="0.3">
      <c r="A94" s="1">
        <v>9</v>
      </c>
      <c r="B94" s="5">
        <v>0.68055555555555547</v>
      </c>
      <c r="C94" s="1" t="s">
        <v>21</v>
      </c>
      <c r="D94" s="1">
        <v>6</v>
      </c>
      <c r="E94" s="1">
        <v>9</v>
      </c>
      <c r="F94" s="1" t="s">
        <v>116</v>
      </c>
      <c r="G94" s="1">
        <v>45.38</v>
      </c>
      <c r="H94" s="1">
        <f>1+COUNTIFS(A:A,A94,G:G,"&gt;"&amp;G94)</f>
        <v>8</v>
      </c>
      <c r="I94" s="2">
        <f>AVERAGEIF(A:A,A94,G:G)</f>
        <v>48.313333333333333</v>
      </c>
      <c r="J94" s="2">
        <f>G94-I94</f>
        <v>-2.93333333333333</v>
      </c>
      <c r="K94" s="2">
        <f>90+J94</f>
        <v>87.066666666666663</v>
      </c>
      <c r="L94" s="2">
        <f>EXP(0.06*K94)</f>
        <v>185.67540225504411</v>
      </c>
      <c r="M94" s="2">
        <f>SUMIF(A:A,A94,L:L)</f>
        <v>3400.3346541216333</v>
      </c>
      <c r="N94" s="3">
        <f>L94/M94</f>
        <v>5.4605037780614374E-2</v>
      </c>
      <c r="O94" s="6">
        <f>1/N94</f>
        <v>18.31332859831873</v>
      </c>
      <c r="P94" s="3">
        <f>IF(O94&gt;21,"",N94)</f>
        <v>5.4605037780614374E-2</v>
      </c>
      <c r="Q94" s="3">
        <f>IF(ISNUMBER(P94),SUMIF(A:A,A94,P:P),"")</f>
        <v>0.94707087688264846</v>
      </c>
      <c r="R94" s="3">
        <f>IFERROR(P94*(1/Q94),"")</f>
        <v>5.7656759502890384E-2</v>
      </c>
      <c r="S94" s="7">
        <f>IFERROR(1/R94,"")</f>
        <v>17.344020174249806</v>
      </c>
    </row>
    <row r="95" spans="1:19" x14ac:dyDescent="0.3">
      <c r="A95" s="1">
        <v>9</v>
      </c>
      <c r="B95" s="5">
        <v>0.68055555555555547</v>
      </c>
      <c r="C95" s="1" t="s">
        <v>21</v>
      </c>
      <c r="D95" s="1">
        <v>6</v>
      </c>
      <c r="E95" s="1">
        <v>8</v>
      </c>
      <c r="F95" s="1" t="s">
        <v>115</v>
      </c>
      <c r="G95" s="1">
        <v>43.71</v>
      </c>
      <c r="H95" s="1">
        <f>1+COUNTIFS(A:A,A95,G:G,"&gt;"&amp;G95)</f>
        <v>9</v>
      </c>
      <c r="I95" s="2">
        <f>AVERAGEIF(A:A,A95,G:G)</f>
        <v>48.313333333333333</v>
      </c>
      <c r="J95" s="2">
        <f>G95-I95</f>
        <v>-4.6033333333333317</v>
      </c>
      <c r="K95" s="2">
        <f>90+J95</f>
        <v>85.396666666666675</v>
      </c>
      <c r="L95" s="2">
        <f>EXP(0.06*K95)</f>
        <v>167.97245371882562</v>
      </c>
      <c r="M95" s="2">
        <f>SUMIF(A:A,A95,L:L)</f>
        <v>3400.3346541216333</v>
      </c>
      <c r="N95" s="3">
        <f>L95/M95</f>
        <v>4.9398800648995496E-2</v>
      </c>
      <c r="O95" s="6">
        <f>1/N95</f>
        <v>20.243406456475064</v>
      </c>
      <c r="P95" s="3">
        <f>IF(O95&gt;21,"",N95)</f>
        <v>4.9398800648995496E-2</v>
      </c>
      <c r="Q95" s="3">
        <f>IF(ISNUMBER(P95),SUMIF(A:A,A95,P:P),"")</f>
        <v>0.94707087688264846</v>
      </c>
      <c r="R95" s="3">
        <f>IFERROR(P95*(1/Q95),"")</f>
        <v>5.2159560445565779E-2</v>
      </c>
      <c r="S95" s="7">
        <f>IFERROR(1/R95,"")</f>
        <v>19.171940703825708</v>
      </c>
    </row>
    <row r="96" spans="1:19" x14ac:dyDescent="0.3">
      <c r="A96" s="1">
        <v>9</v>
      </c>
      <c r="B96" s="5">
        <v>0.68055555555555547</v>
      </c>
      <c r="C96" s="1" t="s">
        <v>21</v>
      </c>
      <c r="D96" s="1">
        <v>6</v>
      </c>
      <c r="E96" s="1">
        <v>3</v>
      </c>
      <c r="F96" s="1" t="s">
        <v>110</v>
      </c>
      <c r="G96" s="1">
        <v>43.66</v>
      </c>
      <c r="H96" s="1">
        <f>1+COUNTIFS(A:A,A96,G:G,"&gt;"&amp;G96)</f>
        <v>10</v>
      </c>
      <c r="I96" s="2">
        <f>AVERAGEIF(A:A,A96,G:G)</f>
        <v>48.313333333333333</v>
      </c>
      <c r="J96" s="2">
        <f>G96-I96</f>
        <v>-4.653333333333336</v>
      </c>
      <c r="K96" s="2">
        <f>90+J96</f>
        <v>85.346666666666664</v>
      </c>
      <c r="L96" s="2">
        <f>EXP(0.06*K96)</f>
        <v>167.46929147840137</v>
      </c>
      <c r="M96" s="2">
        <f>SUMIF(A:A,A96,L:L)</f>
        <v>3400.3346541216333</v>
      </c>
      <c r="N96" s="3">
        <f>L96/M96</f>
        <v>4.925082631952344E-2</v>
      </c>
      <c r="O96" s="6">
        <f>1/N96</f>
        <v>20.304227862337239</v>
      </c>
      <c r="P96" s="3">
        <f>IF(O96&gt;21,"",N96)</f>
        <v>4.925082631952344E-2</v>
      </c>
      <c r="Q96" s="3">
        <f>IF(ISNUMBER(P96),SUMIF(A:A,A96,P:P),"")</f>
        <v>0.94707087688264846</v>
      </c>
      <c r="R96" s="3">
        <f>IFERROR(P96*(1/Q96),"")</f>
        <v>5.2003316247708993E-2</v>
      </c>
      <c r="S96" s="7">
        <f>IFERROR(1/R96,"")</f>
        <v>19.229542886008833</v>
      </c>
    </row>
    <row r="97" spans="1:19" x14ac:dyDescent="0.3">
      <c r="A97" s="1">
        <v>9</v>
      </c>
      <c r="B97" s="5">
        <v>0.68055555555555547</v>
      </c>
      <c r="C97" s="1" t="s">
        <v>21</v>
      </c>
      <c r="D97" s="1">
        <v>6</v>
      </c>
      <c r="E97" s="1">
        <v>11</v>
      </c>
      <c r="F97" s="1" t="s">
        <v>118</v>
      </c>
      <c r="G97" s="1">
        <v>38.99</v>
      </c>
      <c r="H97" s="1">
        <f>1+COUNTIFS(A:A,A97,G:G,"&gt;"&amp;G97)</f>
        <v>11</v>
      </c>
      <c r="I97" s="2">
        <f>AVERAGEIF(A:A,A97,G:G)</f>
        <v>48.313333333333333</v>
      </c>
      <c r="J97" s="2">
        <f>G97-I97</f>
        <v>-9.3233333333333306</v>
      </c>
      <c r="K97" s="2">
        <f>90+J97</f>
        <v>80.676666666666677</v>
      </c>
      <c r="L97" s="2">
        <f>EXP(0.06*K97)</f>
        <v>126.54525611018977</v>
      </c>
      <c r="M97" s="2">
        <f>SUMIF(A:A,A97,L:L)</f>
        <v>3400.3346541216333</v>
      </c>
      <c r="N97" s="3">
        <f>L97/M97</f>
        <v>3.721552993520829E-2</v>
      </c>
      <c r="O97" s="6">
        <f>1/N97</f>
        <v>26.870502764329455</v>
      </c>
      <c r="P97" s="3" t="str">
        <f>IF(O97&gt;21,"",N97)</f>
        <v/>
      </c>
      <c r="Q97" s="3" t="str">
        <f>IF(ISNUMBER(P97),SUMIF(A:A,A97,P:P),"")</f>
        <v/>
      </c>
      <c r="R97" s="3" t="str">
        <f>IFERROR(P97*(1/Q97),"")</f>
        <v/>
      </c>
      <c r="S97" s="7" t="str">
        <f>IFERROR(1/R97,"")</f>
        <v/>
      </c>
    </row>
    <row r="98" spans="1:19" x14ac:dyDescent="0.3">
      <c r="A98" s="1">
        <v>9</v>
      </c>
      <c r="B98" s="5">
        <v>0.68055555555555547</v>
      </c>
      <c r="C98" s="1" t="s">
        <v>21</v>
      </c>
      <c r="D98" s="1">
        <v>6</v>
      </c>
      <c r="E98" s="1">
        <v>12</v>
      </c>
      <c r="F98" s="1" t="s">
        <v>119</v>
      </c>
      <c r="G98" s="1">
        <v>24.62</v>
      </c>
      <c r="H98" s="1">
        <f>1+COUNTIFS(A:A,A98,G:G,"&gt;"&amp;G98)</f>
        <v>12</v>
      </c>
      <c r="I98" s="2">
        <f>AVERAGEIF(A:A,A98,G:G)</f>
        <v>48.313333333333333</v>
      </c>
      <c r="J98" s="2">
        <f>G98-I98</f>
        <v>-23.693333333333332</v>
      </c>
      <c r="K98" s="2">
        <f>90+J98</f>
        <v>66.306666666666672</v>
      </c>
      <c r="L98" s="2">
        <f>EXP(0.06*K98)</f>
        <v>53.431475438011311</v>
      </c>
      <c r="M98" s="2">
        <f>SUMIF(A:A,A98,L:L)</f>
        <v>3400.3346541216333</v>
      </c>
      <c r="N98" s="3">
        <f>L98/M98</f>
        <v>1.5713593182143305E-2</v>
      </c>
      <c r="O98" s="6">
        <f>1/N98</f>
        <v>63.639168228969119</v>
      </c>
      <c r="P98" s="3" t="str">
        <f>IF(O98&gt;21,"",N98)</f>
        <v/>
      </c>
      <c r="Q98" s="3" t="str">
        <f>IF(ISNUMBER(P98),SUMIF(A:A,A98,P:P),"")</f>
        <v/>
      </c>
      <c r="R98" s="3" t="str">
        <f>IFERROR(P98*(1/Q98),"")</f>
        <v/>
      </c>
      <c r="S98" s="7" t="str">
        <f>IFERROR(1/R98,"")</f>
        <v/>
      </c>
    </row>
    <row r="99" spans="1:19" x14ac:dyDescent="0.3">
      <c r="A99" s="1">
        <v>10</v>
      </c>
      <c r="B99" s="5">
        <v>0.6875</v>
      </c>
      <c r="C99" s="1" t="s">
        <v>77</v>
      </c>
      <c r="D99" s="1">
        <v>8</v>
      </c>
      <c r="E99" s="1">
        <v>1</v>
      </c>
      <c r="F99" s="1" t="s">
        <v>120</v>
      </c>
      <c r="G99" s="1">
        <v>64.88</v>
      </c>
      <c r="H99" s="1">
        <f>1+COUNTIFS(A:A,A99,G:G,"&gt;"&amp;G99)</f>
        <v>1</v>
      </c>
      <c r="I99" s="2">
        <f>AVERAGEIF(A:A,A99,G:G)</f>
        <v>49.477999999999994</v>
      </c>
      <c r="J99" s="2">
        <f>G99-I99</f>
        <v>15.402000000000001</v>
      </c>
      <c r="K99" s="2">
        <f>90+J99</f>
        <v>105.402</v>
      </c>
      <c r="L99" s="2">
        <f>EXP(0.06*K99)</f>
        <v>557.86667492170193</v>
      </c>
      <c r="M99" s="2">
        <f>SUMIF(A:A,A99,L:L)</f>
        <v>2868.9859872867569</v>
      </c>
      <c r="N99" s="3">
        <f>L99/M99</f>
        <v>0.19444733344594856</v>
      </c>
      <c r="O99" s="6">
        <f>1/N99</f>
        <v>5.1427807328505981</v>
      </c>
      <c r="P99" s="3">
        <f>IF(O99&gt;21,"",N99)</f>
        <v>0.19444733344594856</v>
      </c>
      <c r="Q99" s="3">
        <f>IF(ISNUMBER(P99),SUMIF(A:A,A99,P:P),"")</f>
        <v>0.95040585249481691</v>
      </c>
      <c r="R99" s="3">
        <f>IFERROR(P99*(1/Q99),"")</f>
        <v>0.20459399838029615</v>
      </c>
      <c r="S99" s="7">
        <f>IFERROR(1/R99,"")</f>
        <v>4.8877289065987926</v>
      </c>
    </row>
    <row r="100" spans="1:19" x14ac:dyDescent="0.3">
      <c r="A100" s="1">
        <v>10</v>
      </c>
      <c r="B100" s="5">
        <v>0.6875</v>
      </c>
      <c r="C100" s="1" t="s">
        <v>77</v>
      </c>
      <c r="D100" s="1">
        <v>8</v>
      </c>
      <c r="E100" s="1">
        <v>8</v>
      </c>
      <c r="F100" s="1" t="s">
        <v>127</v>
      </c>
      <c r="G100" s="1">
        <v>61.26</v>
      </c>
      <c r="H100" s="1">
        <f>1+COUNTIFS(A:A,A100,G:G,"&gt;"&amp;G100)</f>
        <v>2</v>
      </c>
      <c r="I100" s="2">
        <f>AVERAGEIF(A:A,A100,G:G)</f>
        <v>49.477999999999994</v>
      </c>
      <c r="J100" s="2">
        <f>G100-I100</f>
        <v>11.782000000000004</v>
      </c>
      <c r="K100" s="2">
        <f>90+J100</f>
        <v>101.78200000000001</v>
      </c>
      <c r="L100" s="2">
        <f>EXP(0.06*K100)</f>
        <v>448.9538057801783</v>
      </c>
      <c r="M100" s="2">
        <f>SUMIF(A:A,A100,L:L)</f>
        <v>2868.9859872867569</v>
      </c>
      <c r="N100" s="3">
        <f>L100/M100</f>
        <v>0.15648518597497948</v>
      </c>
      <c r="O100" s="6">
        <f>1/N100</f>
        <v>6.3903812604976586</v>
      </c>
      <c r="P100" s="3">
        <f>IF(O100&gt;21,"",N100)</f>
        <v>0.15648518597497948</v>
      </c>
      <c r="Q100" s="3">
        <f>IF(ISNUMBER(P100),SUMIF(A:A,A100,P:P),"")</f>
        <v>0.95040585249481691</v>
      </c>
      <c r="R100" s="3">
        <f>IFERROR(P100*(1/Q100),"")</f>
        <v>0.16465090736152943</v>
      </c>
      <c r="S100" s="7">
        <f>IFERROR(1/R100,"")</f>
        <v>6.0734557496501793</v>
      </c>
    </row>
    <row r="101" spans="1:19" x14ac:dyDescent="0.3">
      <c r="A101" s="1">
        <v>10</v>
      </c>
      <c r="B101" s="5">
        <v>0.6875</v>
      </c>
      <c r="C101" s="1" t="s">
        <v>77</v>
      </c>
      <c r="D101" s="1">
        <v>8</v>
      </c>
      <c r="E101" s="1">
        <v>4</v>
      </c>
      <c r="F101" s="1" t="s">
        <v>123</v>
      </c>
      <c r="G101" s="1">
        <v>60.41</v>
      </c>
      <c r="H101" s="1">
        <f>1+COUNTIFS(A:A,A101,G:G,"&gt;"&amp;G101)</f>
        <v>3</v>
      </c>
      <c r="I101" s="2">
        <f>AVERAGEIF(A:A,A101,G:G)</f>
        <v>49.477999999999994</v>
      </c>
      <c r="J101" s="2">
        <f>G101-I101</f>
        <v>10.932000000000002</v>
      </c>
      <c r="K101" s="2">
        <f>90+J101</f>
        <v>100.932</v>
      </c>
      <c r="L101" s="2">
        <f>EXP(0.06*K101)</f>
        <v>426.63122568726084</v>
      </c>
      <c r="M101" s="2">
        <f>SUMIF(A:A,A101,L:L)</f>
        <v>2868.9859872867569</v>
      </c>
      <c r="N101" s="3">
        <f>L101/M101</f>
        <v>0.14870453448632295</v>
      </c>
      <c r="O101" s="6">
        <f>1/N101</f>
        <v>6.7247444972296702</v>
      </c>
      <c r="P101" s="3">
        <f>IF(O101&gt;21,"",N101)</f>
        <v>0.14870453448632295</v>
      </c>
      <c r="Q101" s="3">
        <f>IF(ISNUMBER(P101),SUMIF(A:A,A101,P:P),"")</f>
        <v>0.95040585249481691</v>
      </c>
      <c r="R101" s="3">
        <f>IFERROR(P101*(1/Q101),"")</f>
        <v>0.15646424534947181</v>
      </c>
      <c r="S101" s="7">
        <f>IFERROR(1/R101,"")</f>
        <v>6.3912365266993936</v>
      </c>
    </row>
    <row r="102" spans="1:19" x14ac:dyDescent="0.3">
      <c r="A102" s="1">
        <v>10</v>
      </c>
      <c r="B102" s="5">
        <v>0.6875</v>
      </c>
      <c r="C102" s="1" t="s">
        <v>77</v>
      </c>
      <c r="D102" s="1">
        <v>8</v>
      </c>
      <c r="E102" s="1">
        <v>3</v>
      </c>
      <c r="F102" s="1" t="s">
        <v>122</v>
      </c>
      <c r="G102" s="1">
        <v>59.72</v>
      </c>
      <c r="H102" s="1">
        <f>1+COUNTIFS(A:A,A102,G:G,"&gt;"&amp;G102)</f>
        <v>4</v>
      </c>
      <c r="I102" s="2">
        <f>AVERAGEIF(A:A,A102,G:G)</f>
        <v>49.477999999999994</v>
      </c>
      <c r="J102" s="2">
        <f>G102-I102</f>
        <v>10.242000000000004</v>
      </c>
      <c r="K102" s="2">
        <f>90+J102</f>
        <v>100.242</v>
      </c>
      <c r="L102" s="2">
        <f>EXP(0.06*K102)</f>
        <v>409.32931368378161</v>
      </c>
      <c r="M102" s="2">
        <f>SUMIF(A:A,A102,L:L)</f>
        <v>2868.9859872867569</v>
      </c>
      <c r="N102" s="3">
        <f>L102/M102</f>
        <v>0.14267386299467097</v>
      </c>
      <c r="O102" s="6">
        <f>1/N102</f>
        <v>7.0089922499494612</v>
      </c>
      <c r="P102" s="3">
        <f>IF(O102&gt;21,"",N102)</f>
        <v>0.14267386299467097</v>
      </c>
      <c r="Q102" s="3">
        <f>IF(ISNUMBER(P102),SUMIF(A:A,A102,P:P),"")</f>
        <v>0.95040585249481691</v>
      </c>
      <c r="R102" s="3">
        <f>IFERROR(P102*(1/Q102),"")</f>
        <v>0.15011888091824335</v>
      </c>
      <c r="S102" s="7">
        <f>IFERROR(1/R102,"")</f>
        <v>6.6613872544427819</v>
      </c>
    </row>
    <row r="103" spans="1:19" x14ac:dyDescent="0.3">
      <c r="A103" s="1">
        <v>10</v>
      </c>
      <c r="B103" s="5">
        <v>0.6875</v>
      </c>
      <c r="C103" s="1" t="s">
        <v>77</v>
      </c>
      <c r="D103" s="1">
        <v>8</v>
      </c>
      <c r="E103" s="1">
        <v>5</v>
      </c>
      <c r="F103" s="1" t="s">
        <v>124</v>
      </c>
      <c r="G103" s="1">
        <v>54.07</v>
      </c>
      <c r="H103" s="1">
        <f>1+COUNTIFS(A:A,A103,G:G,"&gt;"&amp;G103)</f>
        <v>5</v>
      </c>
      <c r="I103" s="2">
        <f>AVERAGEIF(A:A,A103,G:G)</f>
        <v>49.477999999999994</v>
      </c>
      <c r="J103" s="2">
        <f>G103-I103</f>
        <v>4.5920000000000059</v>
      </c>
      <c r="K103" s="2">
        <f>90+J103</f>
        <v>94.592000000000013</v>
      </c>
      <c r="L103" s="2">
        <f>EXP(0.06*K103)</f>
        <v>291.63995189741888</v>
      </c>
      <c r="M103" s="2">
        <f>SUMIF(A:A,A103,L:L)</f>
        <v>2868.9859872867569</v>
      </c>
      <c r="N103" s="3">
        <f>L103/M103</f>
        <v>0.10165262332745904</v>
      </c>
      <c r="O103" s="6">
        <f>1/N103</f>
        <v>9.8374244290641322</v>
      </c>
      <c r="P103" s="3">
        <f>IF(O103&gt;21,"",N103)</f>
        <v>0.10165262332745904</v>
      </c>
      <c r="Q103" s="3">
        <f>IF(ISNUMBER(P103),SUMIF(A:A,A103,P:P),"")</f>
        <v>0.95040585249481691</v>
      </c>
      <c r="R103" s="3">
        <f>IFERROR(P103*(1/Q103),"")</f>
        <v>0.10695706793115883</v>
      </c>
      <c r="S103" s="7">
        <f>IFERROR(1/R103,"")</f>
        <v>9.3495457508580326</v>
      </c>
    </row>
    <row r="104" spans="1:19" x14ac:dyDescent="0.3">
      <c r="A104" s="1">
        <v>10</v>
      </c>
      <c r="B104" s="5">
        <v>0.6875</v>
      </c>
      <c r="C104" s="1" t="s">
        <v>77</v>
      </c>
      <c r="D104" s="1">
        <v>8</v>
      </c>
      <c r="E104" s="1">
        <v>6</v>
      </c>
      <c r="F104" s="1" t="s">
        <v>125</v>
      </c>
      <c r="G104" s="1">
        <v>48.67</v>
      </c>
      <c r="H104" s="1">
        <f>1+COUNTIFS(A:A,A104,G:G,"&gt;"&amp;G104)</f>
        <v>6</v>
      </c>
      <c r="I104" s="2">
        <f>AVERAGEIF(A:A,A104,G:G)</f>
        <v>49.477999999999994</v>
      </c>
      <c r="J104" s="2">
        <f>G104-I104</f>
        <v>-0.80799999999999272</v>
      </c>
      <c r="K104" s="2">
        <f>90+J104</f>
        <v>89.192000000000007</v>
      </c>
      <c r="L104" s="2">
        <f>EXP(0.06*K104)</f>
        <v>210.92866589745361</v>
      </c>
      <c r="M104" s="2">
        <f>SUMIF(A:A,A104,L:L)</f>
        <v>2868.9859872867569</v>
      </c>
      <c r="N104" s="3">
        <f>L104/M104</f>
        <v>7.3520284460131508E-2</v>
      </c>
      <c r="O104" s="6">
        <f>1/N104</f>
        <v>13.601688395836918</v>
      </c>
      <c r="P104" s="3">
        <f>IF(O104&gt;21,"",N104)</f>
        <v>7.3520284460131508E-2</v>
      </c>
      <c r="Q104" s="3">
        <f>IF(ISNUMBER(P104),SUMIF(A:A,A104,P:P),"")</f>
        <v>0.95040585249481691</v>
      </c>
      <c r="R104" s="3">
        <f>IFERROR(P104*(1/Q104),"")</f>
        <v>7.7356725305447821E-2</v>
      </c>
      <c r="S104" s="7">
        <f>IFERROR(1/R104,"")</f>
        <v>12.927124255214244</v>
      </c>
    </row>
    <row r="105" spans="1:19" x14ac:dyDescent="0.3">
      <c r="A105" s="1">
        <v>10</v>
      </c>
      <c r="B105" s="5">
        <v>0.6875</v>
      </c>
      <c r="C105" s="1" t="s">
        <v>77</v>
      </c>
      <c r="D105" s="1">
        <v>8</v>
      </c>
      <c r="E105" s="1">
        <v>9</v>
      </c>
      <c r="F105" s="1" t="s">
        <v>128</v>
      </c>
      <c r="G105" s="1">
        <v>48.61</v>
      </c>
      <c r="H105" s="1">
        <f>1+COUNTIFS(A:A,A105,G:G,"&gt;"&amp;G105)</f>
        <v>7</v>
      </c>
      <c r="I105" s="2">
        <f>AVERAGEIF(A:A,A105,G:G)</f>
        <v>49.477999999999994</v>
      </c>
      <c r="J105" s="2">
        <f>G105-I105</f>
        <v>-0.867999999999995</v>
      </c>
      <c r="K105" s="2">
        <f>90+J105</f>
        <v>89.132000000000005</v>
      </c>
      <c r="L105" s="2">
        <f>EXP(0.06*K105)</f>
        <v>210.1706878792717</v>
      </c>
      <c r="M105" s="2">
        <f>SUMIF(A:A,A105,L:L)</f>
        <v>2868.9859872867569</v>
      </c>
      <c r="N105" s="3">
        <f>L105/M105</f>
        <v>7.3256087276338797E-2</v>
      </c>
      <c r="O105" s="6">
        <f>1/N105</f>
        <v>13.650742718864716</v>
      </c>
      <c r="P105" s="3">
        <f>IF(O105&gt;21,"",N105)</f>
        <v>7.3256087276338797E-2</v>
      </c>
      <c r="Q105" s="3">
        <f>IF(ISNUMBER(P105),SUMIF(A:A,A105,P:P),"")</f>
        <v>0.95040585249481691</v>
      </c>
      <c r="R105" s="3">
        <f>IFERROR(P105*(1/Q105),"")</f>
        <v>7.7078741764943323E-2</v>
      </c>
      <c r="S105" s="7">
        <f>IFERROR(1/R105,"")</f>
        <v>12.973745770910034</v>
      </c>
    </row>
    <row r="106" spans="1:19" x14ac:dyDescent="0.3">
      <c r="A106" s="1">
        <v>10</v>
      </c>
      <c r="B106" s="5">
        <v>0.6875</v>
      </c>
      <c r="C106" s="1" t="s">
        <v>77</v>
      </c>
      <c r="D106" s="1">
        <v>8</v>
      </c>
      <c r="E106" s="1">
        <v>7</v>
      </c>
      <c r="F106" s="1" t="s">
        <v>126</v>
      </c>
      <c r="G106" s="1">
        <v>45.19</v>
      </c>
      <c r="H106" s="1">
        <f>1+COUNTIFS(A:A,A106,G:G,"&gt;"&amp;G106)</f>
        <v>8</v>
      </c>
      <c r="I106" s="2">
        <f>AVERAGEIF(A:A,A106,G:G)</f>
        <v>49.477999999999994</v>
      </c>
      <c r="J106" s="2">
        <f>G106-I106</f>
        <v>-4.2879999999999967</v>
      </c>
      <c r="K106" s="2">
        <f>90+J106</f>
        <v>85.712000000000003</v>
      </c>
      <c r="L106" s="2">
        <f>EXP(0.06*K106)</f>
        <v>171.18074729588722</v>
      </c>
      <c r="M106" s="2">
        <f>SUMIF(A:A,A106,L:L)</f>
        <v>2868.9859872867569</v>
      </c>
      <c r="N106" s="3">
        <f>L106/M106</f>
        <v>5.9665940528965573E-2</v>
      </c>
      <c r="O106" s="6">
        <f>1/N106</f>
        <v>16.759980503693519</v>
      </c>
      <c r="P106" s="3">
        <f>IF(O106&gt;21,"",N106)</f>
        <v>5.9665940528965573E-2</v>
      </c>
      <c r="Q106" s="3">
        <f>IF(ISNUMBER(P106),SUMIF(A:A,A106,P:P),"")</f>
        <v>0.95040585249481691</v>
      </c>
      <c r="R106" s="3">
        <f>IFERROR(P106*(1/Q106),"")</f>
        <v>6.2779432988909298E-2</v>
      </c>
      <c r="S106" s="7">
        <f>IFERROR(1/R106,"")</f>
        <v>15.92878355840935</v>
      </c>
    </row>
    <row r="107" spans="1:19" x14ac:dyDescent="0.3">
      <c r="A107" s="1">
        <v>10</v>
      </c>
      <c r="B107" s="5">
        <v>0.6875</v>
      </c>
      <c r="C107" s="1" t="s">
        <v>77</v>
      </c>
      <c r="D107" s="1">
        <v>8</v>
      </c>
      <c r="E107" s="1">
        <v>2</v>
      </c>
      <c r="F107" s="1" t="s">
        <v>121</v>
      </c>
      <c r="G107" s="1">
        <v>38.9</v>
      </c>
      <c r="H107" s="1">
        <f>1+COUNTIFS(A:A,A107,G:G,"&gt;"&amp;G107)</f>
        <v>9</v>
      </c>
      <c r="I107" s="2">
        <f>AVERAGEIF(A:A,A107,G:G)</f>
        <v>49.477999999999994</v>
      </c>
      <c r="J107" s="2">
        <f>G107-I107</f>
        <v>-10.577999999999996</v>
      </c>
      <c r="K107" s="2">
        <f>90+J107</f>
        <v>79.421999999999997</v>
      </c>
      <c r="L107" s="2">
        <f>EXP(0.06*K107)</f>
        <v>117.36866925333483</v>
      </c>
      <c r="M107" s="2">
        <f>SUMIF(A:A,A107,L:L)</f>
        <v>2868.9859872867569</v>
      </c>
      <c r="N107" s="3">
        <f>L107/M107</f>
        <v>4.0909460615502047E-2</v>
      </c>
      <c r="O107" s="6">
        <f>1/N107</f>
        <v>24.444223535449513</v>
      </c>
      <c r="P107" s="3" t="str">
        <f>IF(O107&gt;21,"",N107)</f>
        <v/>
      </c>
      <c r="Q107" s="3" t="str">
        <f>IF(ISNUMBER(P107),SUMIF(A:A,A107,P:P),"")</f>
        <v/>
      </c>
      <c r="R107" s="3" t="str">
        <f>IFERROR(P107*(1/Q107),"")</f>
        <v/>
      </c>
      <c r="S107" s="7" t="str">
        <f>IFERROR(1/R107,"")</f>
        <v/>
      </c>
    </row>
    <row r="108" spans="1:19" x14ac:dyDescent="0.3">
      <c r="A108" s="1">
        <v>10</v>
      </c>
      <c r="B108" s="5">
        <v>0.6875</v>
      </c>
      <c r="C108" s="1" t="s">
        <v>77</v>
      </c>
      <c r="D108" s="1">
        <v>8</v>
      </c>
      <c r="E108" s="1">
        <v>10</v>
      </c>
      <c r="F108" s="1" t="s">
        <v>129</v>
      </c>
      <c r="G108" s="1">
        <v>13.07</v>
      </c>
      <c r="H108" s="1">
        <f>1+COUNTIFS(A:A,A108,G:G,"&gt;"&amp;G108)</f>
        <v>10</v>
      </c>
      <c r="I108" s="2">
        <f>AVERAGEIF(A:A,A108,G:G)</f>
        <v>49.477999999999994</v>
      </c>
      <c r="J108" s="2">
        <f>G108-I108</f>
        <v>-36.407999999999994</v>
      </c>
      <c r="K108" s="2">
        <f>90+J108</f>
        <v>53.592000000000006</v>
      </c>
      <c r="L108" s="2">
        <f>EXP(0.06*K108)</f>
        <v>24.916244990467892</v>
      </c>
      <c r="M108" s="2">
        <f>SUMIF(A:A,A108,L:L)</f>
        <v>2868.9859872867569</v>
      </c>
      <c r="N108" s="3">
        <f>L108/M108</f>
        <v>8.6846868896810325E-3</v>
      </c>
      <c r="O108" s="6">
        <f>1/N108</f>
        <v>115.14519898099948</v>
      </c>
      <c r="P108" s="3" t="str">
        <f>IF(O108&gt;21,"",N108)</f>
        <v/>
      </c>
      <c r="Q108" s="3" t="str">
        <f>IF(ISNUMBER(P108),SUMIF(A:A,A108,P:P),"")</f>
        <v/>
      </c>
      <c r="R108" s="3" t="str">
        <f>IFERROR(P108*(1/Q108),"")</f>
        <v/>
      </c>
      <c r="S108" s="7" t="str">
        <f>IFERROR(1/R108,"")</f>
        <v/>
      </c>
    </row>
    <row r="109" spans="1:19" x14ac:dyDescent="0.3">
      <c r="A109" s="1">
        <v>11</v>
      </c>
      <c r="B109" s="5">
        <v>0.69444444444444453</v>
      </c>
      <c r="C109" s="1" t="s">
        <v>30</v>
      </c>
      <c r="D109" s="1">
        <v>6</v>
      </c>
      <c r="E109" s="1">
        <v>6</v>
      </c>
      <c r="F109" s="1" t="s">
        <v>134</v>
      </c>
      <c r="G109" s="1">
        <v>71.349999999999994</v>
      </c>
      <c r="H109" s="1">
        <f>1+COUNTIFS(A:A,A109,G:G,"&gt;"&amp;G109)</f>
        <v>1</v>
      </c>
      <c r="I109" s="2">
        <f>AVERAGEIF(A:A,A109,G:G)</f>
        <v>51.773999999999987</v>
      </c>
      <c r="J109" s="2">
        <f>G109-I109</f>
        <v>19.576000000000008</v>
      </c>
      <c r="K109" s="2">
        <f>90+J109</f>
        <v>109.57600000000001</v>
      </c>
      <c r="L109" s="2">
        <f>EXP(0.06*K109)</f>
        <v>716.63023766748302</v>
      </c>
      <c r="M109" s="2">
        <f>SUMIF(A:A,A109,L:L)</f>
        <v>2820.7102381816553</v>
      </c>
      <c r="N109" s="3">
        <f>L109/M109</f>
        <v>0.25406021078203767</v>
      </c>
      <c r="O109" s="6">
        <f>1/N109</f>
        <v>3.9360748262069105</v>
      </c>
      <c r="P109" s="3">
        <f>IF(O109&gt;21,"",N109)</f>
        <v>0.25406021078203767</v>
      </c>
      <c r="Q109" s="3">
        <f>IF(ISNUMBER(P109),SUMIF(A:A,A109,P:P),"")</f>
        <v>0.98874771421107688</v>
      </c>
      <c r="R109" s="3">
        <f>IFERROR(P109*(1/Q109),"")</f>
        <v>0.25695150252231191</v>
      </c>
      <c r="S109" s="7">
        <f>IFERROR(1/R109,"")</f>
        <v>3.8917849873758446</v>
      </c>
    </row>
    <row r="110" spans="1:19" x14ac:dyDescent="0.3">
      <c r="A110" s="1">
        <v>11</v>
      </c>
      <c r="B110" s="5">
        <v>0.69444444444444453</v>
      </c>
      <c r="C110" s="1" t="s">
        <v>30</v>
      </c>
      <c r="D110" s="1">
        <v>6</v>
      </c>
      <c r="E110" s="1">
        <v>10</v>
      </c>
      <c r="F110" s="1" t="s">
        <v>138</v>
      </c>
      <c r="G110" s="1">
        <v>62.97</v>
      </c>
      <c r="H110" s="1">
        <f>1+COUNTIFS(A:A,A110,G:G,"&gt;"&amp;G110)</f>
        <v>2</v>
      </c>
      <c r="I110" s="2">
        <f>AVERAGEIF(A:A,A110,G:G)</f>
        <v>51.773999999999987</v>
      </c>
      <c r="J110" s="2">
        <f>G110-I110</f>
        <v>11.196000000000012</v>
      </c>
      <c r="K110" s="2">
        <f>90+J110</f>
        <v>101.19600000000001</v>
      </c>
      <c r="L110" s="2">
        <f>EXP(0.06*K110)</f>
        <v>433.44287010320647</v>
      </c>
      <c r="M110" s="2">
        <f>SUMIF(A:A,A110,L:L)</f>
        <v>2820.7102381816553</v>
      </c>
      <c r="N110" s="3">
        <f>L110/M110</f>
        <v>0.15366444388226896</v>
      </c>
      <c r="O110" s="6">
        <f>1/N110</f>
        <v>6.5076863244053822</v>
      </c>
      <c r="P110" s="3">
        <f>IF(O110&gt;21,"",N110)</f>
        <v>0.15366444388226896</v>
      </c>
      <c r="Q110" s="3">
        <f>IF(ISNUMBER(P110),SUMIF(A:A,A110,P:P),"")</f>
        <v>0.98874771421107688</v>
      </c>
      <c r="R110" s="3">
        <f>IFERROR(P110*(1/Q110),"")</f>
        <v>0.15541319759700081</v>
      </c>
      <c r="S110" s="7">
        <f>IFERROR(1/R110,"")</f>
        <v>6.4344599780585057</v>
      </c>
    </row>
    <row r="111" spans="1:19" x14ac:dyDescent="0.3">
      <c r="A111" s="1">
        <v>11</v>
      </c>
      <c r="B111" s="5">
        <v>0.69444444444444453</v>
      </c>
      <c r="C111" s="1" t="s">
        <v>30</v>
      </c>
      <c r="D111" s="1">
        <v>6</v>
      </c>
      <c r="E111" s="1">
        <v>7</v>
      </c>
      <c r="F111" s="1" t="s">
        <v>135</v>
      </c>
      <c r="G111" s="1">
        <v>60.7</v>
      </c>
      <c r="H111" s="1">
        <f>1+COUNTIFS(A:A,A111,G:G,"&gt;"&amp;G111)</f>
        <v>3</v>
      </c>
      <c r="I111" s="2">
        <f>AVERAGEIF(A:A,A111,G:G)</f>
        <v>51.773999999999987</v>
      </c>
      <c r="J111" s="2">
        <f>G111-I111</f>
        <v>8.9260000000000161</v>
      </c>
      <c r="K111" s="2">
        <f>90+J111</f>
        <v>98.926000000000016</v>
      </c>
      <c r="L111" s="2">
        <f>EXP(0.06*K111)</f>
        <v>378.25175785723792</v>
      </c>
      <c r="M111" s="2">
        <f>SUMIF(A:A,A111,L:L)</f>
        <v>2820.7102381816553</v>
      </c>
      <c r="N111" s="3">
        <f>L111/M111</f>
        <v>0.13409805542488987</v>
      </c>
      <c r="O111" s="6">
        <f>1/N111</f>
        <v>7.4572296878690647</v>
      </c>
      <c r="P111" s="3">
        <f>IF(O111&gt;21,"",N111)</f>
        <v>0.13409805542488987</v>
      </c>
      <c r="Q111" s="3">
        <f>IF(ISNUMBER(P111),SUMIF(A:A,A111,P:P),"")</f>
        <v>0.98874771421107688</v>
      </c>
      <c r="R111" s="3">
        <f>IFERROR(P111*(1/Q111),"")</f>
        <v>0.13562413697399736</v>
      </c>
      <c r="S111" s="7">
        <f>IFERROR(1/R111,"")</f>
        <v>7.373318808227519</v>
      </c>
    </row>
    <row r="112" spans="1:19" x14ac:dyDescent="0.3">
      <c r="A112" s="1">
        <v>11</v>
      </c>
      <c r="B112" s="5">
        <v>0.69444444444444453</v>
      </c>
      <c r="C112" s="1" t="s">
        <v>30</v>
      </c>
      <c r="D112" s="1">
        <v>6</v>
      </c>
      <c r="E112" s="1">
        <v>5</v>
      </c>
      <c r="F112" s="1" t="s">
        <v>19</v>
      </c>
      <c r="G112" s="1">
        <v>56.64</v>
      </c>
      <c r="H112" s="1">
        <f>1+COUNTIFS(A:A,A112,G:G,"&gt;"&amp;G112)</f>
        <v>4</v>
      </c>
      <c r="I112" s="2">
        <f>AVERAGEIF(A:A,A112,G:G)</f>
        <v>51.773999999999987</v>
      </c>
      <c r="J112" s="2">
        <f>G112-I112</f>
        <v>4.8660000000000139</v>
      </c>
      <c r="K112" s="2">
        <f>90+J112</f>
        <v>94.866000000000014</v>
      </c>
      <c r="L112" s="2">
        <f>EXP(0.06*K112)</f>
        <v>296.47414086091169</v>
      </c>
      <c r="M112" s="2">
        <f>SUMIF(A:A,A112,L:L)</f>
        <v>2820.7102381816553</v>
      </c>
      <c r="N112" s="3">
        <f>L112/M112</f>
        <v>0.10510620227763309</v>
      </c>
      <c r="O112" s="6">
        <f>1/N112</f>
        <v>9.514186397473928</v>
      </c>
      <c r="P112" s="3">
        <f>IF(O112&gt;21,"",N112)</f>
        <v>0.10510620227763309</v>
      </c>
      <c r="Q112" s="3">
        <f>IF(ISNUMBER(P112),SUMIF(A:A,A112,P:P),"")</f>
        <v>0.98874771421107688</v>
      </c>
      <c r="R112" s="3">
        <f>IFERROR(P112*(1/Q112),"")</f>
        <v>0.1063023466623106</v>
      </c>
      <c r="S112" s="7">
        <f>IFERROR(1/R112,"")</f>
        <v>9.4071300530804649</v>
      </c>
    </row>
    <row r="113" spans="1:19" x14ac:dyDescent="0.3">
      <c r="A113" s="1">
        <v>11</v>
      </c>
      <c r="B113" s="5">
        <v>0.69444444444444453</v>
      </c>
      <c r="C113" s="1" t="s">
        <v>30</v>
      </c>
      <c r="D113" s="1">
        <v>6</v>
      </c>
      <c r="E113" s="1">
        <v>2</v>
      </c>
      <c r="F113" s="1" t="s">
        <v>131</v>
      </c>
      <c r="G113" s="1">
        <v>53.3</v>
      </c>
      <c r="H113" s="1">
        <f>1+COUNTIFS(A:A,A113,G:G,"&gt;"&amp;G113)</f>
        <v>5</v>
      </c>
      <c r="I113" s="2">
        <f>AVERAGEIF(A:A,A113,G:G)</f>
        <v>51.773999999999987</v>
      </c>
      <c r="J113" s="2">
        <f>G113-I113</f>
        <v>1.5260000000000105</v>
      </c>
      <c r="K113" s="2">
        <f>90+J113</f>
        <v>91.52600000000001</v>
      </c>
      <c r="L113" s="2">
        <f>EXP(0.06*K113)</f>
        <v>242.63542303256662</v>
      </c>
      <c r="M113" s="2">
        <f>SUMIF(A:A,A113,L:L)</f>
        <v>2820.7102381816553</v>
      </c>
      <c r="N113" s="3">
        <f>L113/M113</f>
        <v>8.6019265555252244E-2</v>
      </c>
      <c r="O113" s="6">
        <f>1/N113</f>
        <v>11.625302698703884</v>
      </c>
      <c r="P113" s="3">
        <f>IF(O113&gt;21,"",N113)</f>
        <v>8.6019265555252244E-2</v>
      </c>
      <c r="Q113" s="3">
        <f>IF(ISNUMBER(P113),SUMIF(A:A,A113,P:P),"")</f>
        <v>0.98874771421107688</v>
      </c>
      <c r="R113" s="3">
        <f>IFERROR(P113*(1/Q113),"")</f>
        <v>8.6998194098367287E-2</v>
      </c>
      <c r="S113" s="7">
        <f>IFERROR(1/R113,"")</f>
        <v>11.494491470355328</v>
      </c>
    </row>
    <row r="114" spans="1:19" x14ac:dyDescent="0.3">
      <c r="A114" s="1">
        <v>11</v>
      </c>
      <c r="B114" s="5">
        <v>0.69444444444444453</v>
      </c>
      <c r="C114" s="1" t="s">
        <v>30</v>
      </c>
      <c r="D114" s="1">
        <v>6</v>
      </c>
      <c r="E114" s="1">
        <v>4</v>
      </c>
      <c r="F114" s="1" t="s">
        <v>133</v>
      </c>
      <c r="G114" s="1">
        <v>49.51</v>
      </c>
      <c r="H114" s="1">
        <f>1+COUNTIFS(A:A,A114,G:G,"&gt;"&amp;G114)</f>
        <v>6</v>
      </c>
      <c r="I114" s="2">
        <f>AVERAGEIF(A:A,A114,G:G)</f>
        <v>51.773999999999987</v>
      </c>
      <c r="J114" s="2">
        <f>G114-I114</f>
        <v>-2.2639999999999887</v>
      </c>
      <c r="K114" s="2">
        <f>90+J114</f>
        <v>87.736000000000018</v>
      </c>
      <c r="L114" s="2">
        <f>EXP(0.06*K114)</f>
        <v>193.28388211679288</v>
      </c>
      <c r="M114" s="2">
        <f>SUMIF(A:A,A114,L:L)</f>
        <v>2820.7102381816553</v>
      </c>
      <c r="N114" s="3">
        <f>L114/M114</f>
        <v>6.8523125665467699E-2</v>
      </c>
      <c r="O114" s="6">
        <f>1/N114</f>
        <v>14.593613328178213</v>
      </c>
      <c r="P114" s="3">
        <f>IF(O114&gt;21,"",N114)</f>
        <v>6.8523125665467699E-2</v>
      </c>
      <c r="Q114" s="3">
        <f>IF(ISNUMBER(P114),SUMIF(A:A,A114,P:P),"")</f>
        <v>0.98874771421107688</v>
      </c>
      <c r="R114" s="3">
        <f>IFERROR(P114*(1/Q114),"")</f>
        <v>6.9302942176854884E-2</v>
      </c>
      <c r="S114" s="7">
        <f>IFERROR(1/R114,"")</f>
        <v>14.429401820316514</v>
      </c>
    </row>
    <row r="115" spans="1:19" x14ac:dyDescent="0.3">
      <c r="A115" s="1">
        <v>11</v>
      </c>
      <c r="B115" s="5">
        <v>0.69444444444444453</v>
      </c>
      <c r="C115" s="1" t="s">
        <v>30</v>
      </c>
      <c r="D115" s="1">
        <v>6</v>
      </c>
      <c r="E115" s="1">
        <v>3</v>
      </c>
      <c r="F115" s="1" t="s">
        <v>132</v>
      </c>
      <c r="G115" s="1">
        <v>47.99</v>
      </c>
      <c r="H115" s="1">
        <f>1+COUNTIFS(A:A,A115,G:G,"&gt;"&amp;G115)</f>
        <v>7</v>
      </c>
      <c r="I115" s="2">
        <f>AVERAGEIF(A:A,A115,G:G)</f>
        <v>51.773999999999987</v>
      </c>
      <c r="J115" s="2">
        <f>G115-I115</f>
        <v>-3.7839999999999847</v>
      </c>
      <c r="K115" s="2">
        <f>90+J115</f>
        <v>86.216000000000008</v>
      </c>
      <c r="L115" s="2">
        <f>EXP(0.06*K115)</f>
        <v>176.43631681167375</v>
      </c>
      <c r="M115" s="2">
        <f>SUMIF(A:A,A115,L:L)</f>
        <v>2820.7102381816553</v>
      </c>
      <c r="N115" s="3">
        <f>L115/M115</f>
        <v>6.2550316024453392E-2</v>
      </c>
      <c r="O115" s="6">
        <f>1/N115</f>
        <v>15.987129459251021</v>
      </c>
      <c r="P115" s="3">
        <f>IF(O115&gt;21,"",N115)</f>
        <v>6.2550316024453392E-2</v>
      </c>
      <c r="Q115" s="3">
        <f>IF(ISNUMBER(P115),SUMIF(A:A,A115,P:P),"")</f>
        <v>0.98874771421107688</v>
      </c>
      <c r="R115" s="3">
        <f>IFERROR(P115*(1/Q115),"")</f>
        <v>6.326215992758312E-2</v>
      </c>
      <c r="S115" s="7">
        <f>IFERROR(1/R115,"")</f>
        <v>15.807237709631016</v>
      </c>
    </row>
    <row r="116" spans="1:19" x14ac:dyDescent="0.3">
      <c r="A116" s="1">
        <v>11</v>
      </c>
      <c r="B116" s="5">
        <v>0.69444444444444453</v>
      </c>
      <c r="C116" s="1" t="s">
        <v>30</v>
      </c>
      <c r="D116" s="1">
        <v>6</v>
      </c>
      <c r="E116" s="1">
        <v>9</v>
      </c>
      <c r="F116" s="1" t="s">
        <v>137</v>
      </c>
      <c r="G116" s="1">
        <v>47.97</v>
      </c>
      <c r="H116" s="1">
        <f>1+COUNTIFS(A:A,A116,G:G,"&gt;"&amp;G116)</f>
        <v>8</v>
      </c>
      <c r="I116" s="2">
        <f>AVERAGEIF(A:A,A116,G:G)</f>
        <v>51.773999999999987</v>
      </c>
      <c r="J116" s="2">
        <f>G116-I116</f>
        <v>-3.8039999999999878</v>
      </c>
      <c r="K116" s="2">
        <f>90+J116</f>
        <v>86.196000000000012</v>
      </c>
      <c r="L116" s="2">
        <f>EXP(0.06*K116)</f>
        <v>176.22472021484944</v>
      </c>
      <c r="M116" s="2">
        <f>SUMIF(A:A,A116,L:L)</f>
        <v>2820.7102381816553</v>
      </c>
      <c r="N116" s="3">
        <f>L116/M116</f>
        <v>6.2475300663442507E-2</v>
      </c>
      <c r="O116" s="6">
        <f>1/N116</f>
        <v>16.006325529941005</v>
      </c>
      <c r="P116" s="3">
        <f>IF(O116&gt;21,"",N116)</f>
        <v>6.2475300663442507E-2</v>
      </c>
      <c r="Q116" s="3">
        <f>IF(ISNUMBER(P116),SUMIF(A:A,A116,P:P),"")</f>
        <v>0.98874771421107688</v>
      </c>
      <c r="R116" s="3">
        <f>IFERROR(P116*(1/Q116),"")</f>
        <v>6.3186290866211137E-2</v>
      </c>
      <c r="S116" s="7">
        <f>IFERROR(1/R116,"")</f>
        <v>15.826217780647573</v>
      </c>
    </row>
    <row r="117" spans="1:19" x14ac:dyDescent="0.3">
      <c r="A117" s="1">
        <v>11</v>
      </c>
      <c r="B117" s="5">
        <v>0.69444444444444453</v>
      </c>
      <c r="C117" s="1" t="s">
        <v>30</v>
      </c>
      <c r="D117" s="1">
        <v>6</v>
      </c>
      <c r="E117" s="1">
        <v>1</v>
      </c>
      <c r="F117" s="1" t="s">
        <v>130</v>
      </c>
      <c r="G117" s="1">
        <v>47.91</v>
      </c>
      <c r="H117" s="1">
        <f>1+COUNTIFS(A:A,A117,G:G,"&gt;"&amp;G117)</f>
        <v>9</v>
      </c>
      <c r="I117" s="2">
        <f>AVERAGEIF(A:A,A117,G:G)</f>
        <v>51.773999999999987</v>
      </c>
      <c r="J117" s="2">
        <f>G117-I117</f>
        <v>-3.8639999999999901</v>
      </c>
      <c r="K117" s="2">
        <f>90+J117</f>
        <v>86.13600000000001</v>
      </c>
      <c r="L117" s="2">
        <f>EXP(0.06*K117)</f>
        <v>175.59145178917186</v>
      </c>
      <c r="M117" s="2">
        <f>SUMIF(A:A,A117,L:L)</f>
        <v>2820.7102381816553</v>
      </c>
      <c r="N117" s="3">
        <f>L117/M117</f>
        <v>6.2250793935631349E-2</v>
      </c>
      <c r="O117" s="6">
        <f>1/N117</f>
        <v>16.064052147415524</v>
      </c>
      <c r="P117" s="3">
        <f>IF(O117&gt;21,"",N117)</f>
        <v>6.2250793935631349E-2</v>
      </c>
      <c r="Q117" s="3">
        <f>IF(ISNUMBER(P117),SUMIF(A:A,A117,P:P),"")</f>
        <v>0.98874771421107688</v>
      </c>
      <c r="R117" s="3">
        <f>IFERROR(P117*(1/Q117),"")</f>
        <v>6.2959229175362841E-2</v>
      </c>
      <c r="S117" s="7">
        <f>IFERROR(1/R117,"")</f>
        <v>15.88329484172464</v>
      </c>
    </row>
    <row r="118" spans="1:19" x14ac:dyDescent="0.3">
      <c r="A118" s="1">
        <v>11</v>
      </c>
      <c r="B118" s="5">
        <v>0.69444444444444453</v>
      </c>
      <c r="C118" s="1" t="s">
        <v>30</v>
      </c>
      <c r="D118" s="1">
        <v>6</v>
      </c>
      <c r="E118" s="1">
        <v>8</v>
      </c>
      <c r="F118" s="1" t="s">
        <v>136</v>
      </c>
      <c r="G118" s="1">
        <v>19.399999999999999</v>
      </c>
      <c r="H118" s="1">
        <f>1+COUNTIFS(A:A,A118,G:G,"&gt;"&amp;G118)</f>
        <v>10</v>
      </c>
      <c r="I118" s="2">
        <f>AVERAGEIF(A:A,A118,G:G)</f>
        <v>51.773999999999987</v>
      </c>
      <c r="J118" s="2">
        <f>G118-I118</f>
        <v>-32.373999999999988</v>
      </c>
      <c r="K118" s="2">
        <f>90+J118</f>
        <v>57.626000000000012</v>
      </c>
      <c r="L118" s="2">
        <f>EXP(0.06*K118)</f>
        <v>31.739437727761512</v>
      </c>
      <c r="M118" s="2">
        <f>SUMIF(A:A,A118,L:L)</f>
        <v>2820.7102381816553</v>
      </c>
      <c r="N118" s="3">
        <f>L118/M118</f>
        <v>1.1252285788923164E-2</v>
      </c>
      <c r="O118" s="6">
        <f>1/N118</f>
        <v>88.870832003254634</v>
      </c>
      <c r="P118" s="3" t="str">
        <f>IF(O118&gt;21,"",N118)</f>
        <v/>
      </c>
      <c r="Q118" s="3" t="str">
        <f>IF(ISNUMBER(P118),SUMIF(A:A,A118,P:P),"")</f>
        <v/>
      </c>
      <c r="R118" s="3" t="str">
        <f>IFERROR(P118*(1/Q118),"")</f>
        <v/>
      </c>
      <c r="S118" s="7" t="str">
        <f>IFERROR(1/R118,"")</f>
        <v/>
      </c>
    </row>
    <row r="119" spans="1:19" x14ac:dyDescent="0.3">
      <c r="A119" s="1">
        <v>12</v>
      </c>
      <c r="B119" s="5">
        <v>0.70833333333333337</v>
      </c>
      <c r="C119" s="1" t="s">
        <v>77</v>
      </c>
      <c r="D119" s="1">
        <v>9</v>
      </c>
      <c r="E119" s="1">
        <v>2</v>
      </c>
      <c r="F119" s="1" t="s">
        <v>140</v>
      </c>
      <c r="G119" s="1">
        <v>75.62</v>
      </c>
      <c r="H119" s="1">
        <f>1+COUNTIFS(A:A,A119,G:G,"&gt;"&amp;G119)</f>
        <v>1</v>
      </c>
      <c r="I119" s="2">
        <f>AVERAGEIF(A:A,A119,G:G)</f>
        <v>47.695</v>
      </c>
      <c r="J119" s="2">
        <f>G119-I119</f>
        <v>27.925000000000004</v>
      </c>
      <c r="K119" s="2">
        <f>90+J119</f>
        <v>117.92500000000001</v>
      </c>
      <c r="L119" s="2">
        <f>EXP(0.06*K119)</f>
        <v>1182.6346703350605</v>
      </c>
      <c r="M119" s="2">
        <f>SUMIF(A:A,A119,L:L)</f>
        <v>5537.1791982912573</v>
      </c>
      <c r="N119" s="3">
        <f>L119/M119</f>
        <v>0.21358071104146584</v>
      </c>
      <c r="O119" s="6">
        <f>1/N119</f>
        <v>4.6820707503209595</v>
      </c>
      <c r="P119" s="3">
        <f>IF(O119&gt;21,"",N119)</f>
        <v>0.21358071104146584</v>
      </c>
      <c r="Q119" s="3">
        <f>IF(ISNUMBER(P119),SUMIF(A:A,A119,P:P),"")</f>
        <v>0.71512220428066531</v>
      </c>
      <c r="R119" s="3">
        <f>IFERROR(P119*(1/Q119),"")</f>
        <v>0.2986632351267916</v>
      </c>
      <c r="S119" s="7">
        <f>IFERROR(1/R119,"")</f>
        <v>3.348252755567553</v>
      </c>
    </row>
    <row r="120" spans="1:19" x14ac:dyDescent="0.3">
      <c r="A120" s="1">
        <v>12</v>
      </c>
      <c r="B120" s="5">
        <v>0.70833333333333337</v>
      </c>
      <c r="C120" s="1" t="s">
        <v>77</v>
      </c>
      <c r="D120" s="1">
        <v>9</v>
      </c>
      <c r="E120" s="1">
        <v>1</v>
      </c>
      <c r="F120" s="1" t="s">
        <v>139</v>
      </c>
      <c r="G120" s="1">
        <v>66.709999999999994</v>
      </c>
      <c r="H120" s="1">
        <f>1+COUNTIFS(A:A,A120,G:G,"&gt;"&amp;G120)</f>
        <v>2</v>
      </c>
      <c r="I120" s="2">
        <f>AVERAGEIF(A:A,A120,G:G)</f>
        <v>47.695</v>
      </c>
      <c r="J120" s="2">
        <f>G120-I120</f>
        <v>19.014999999999993</v>
      </c>
      <c r="K120" s="2">
        <f>90+J120</f>
        <v>109.01499999999999</v>
      </c>
      <c r="L120" s="2">
        <f>EXP(0.06*K120)</f>
        <v>692.90991641691949</v>
      </c>
      <c r="M120" s="2">
        <f>SUMIF(A:A,A120,L:L)</f>
        <v>5537.1791982912573</v>
      </c>
      <c r="N120" s="3">
        <f>L120/M120</f>
        <v>0.12513770849799255</v>
      </c>
      <c r="O120" s="6">
        <f>1/N120</f>
        <v>7.9911963548225105</v>
      </c>
      <c r="P120" s="3">
        <f>IF(O120&gt;21,"",N120)</f>
        <v>0.12513770849799255</v>
      </c>
      <c r="Q120" s="3">
        <f>IF(ISNUMBER(P120),SUMIF(A:A,A120,P:P),"")</f>
        <v>0.71512220428066531</v>
      </c>
      <c r="R120" s="3">
        <f>IFERROR(P120*(1/Q120),"")</f>
        <v>0.17498786605831571</v>
      </c>
      <c r="S120" s="7">
        <f>IFERROR(1/R120,"")</f>
        <v>5.7146819521002916</v>
      </c>
    </row>
    <row r="121" spans="1:19" x14ac:dyDescent="0.3">
      <c r="A121" s="1">
        <v>12</v>
      </c>
      <c r="B121" s="5">
        <v>0.70833333333333337</v>
      </c>
      <c r="C121" s="1" t="s">
        <v>77</v>
      </c>
      <c r="D121" s="1">
        <v>9</v>
      </c>
      <c r="E121" s="1">
        <v>8</v>
      </c>
      <c r="F121" s="1" t="s">
        <v>146</v>
      </c>
      <c r="G121" s="1">
        <v>64.739999999999995</v>
      </c>
      <c r="H121" s="1">
        <f>1+COUNTIFS(A:A,A121,G:G,"&gt;"&amp;G121)</f>
        <v>3</v>
      </c>
      <c r="I121" s="2">
        <f>AVERAGEIF(A:A,A121,G:G)</f>
        <v>47.695</v>
      </c>
      <c r="J121" s="2">
        <f>G121-I121</f>
        <v>17.044999999999995</v>
      </c>
      <c r="K121" s="2">
        <f>90+J121</f>
        <v>107.04499999999999</v>
      </c>
      <c r="L121" s="2">
        <f>EXP(0.06*K121)</f>
        <v>615.66316259063865</v>
      </c>
      <c r="M121" s="2">
        <f>SUMIF(A:A,A121,L:L)</f>
        <v>5537.1791982912573</v>
      </c>
      <c r="N121" s="3">
        <f>L121/M121</f>
        <v>0.11118714792192907</v>
      </c>
      <c r="O121" s="6">
        <f>1/N121</f>
        <v>8.9938452302253307</v>
      </c>
      <c r="P121" s="3">
        <f>IF(O121&gt;21,"",N121)</f>
        <v>0.11118714792192907</v>
      </c>
      <c r="Q121" s="3">
        <f>IF(ISNUMBER(P121),SUMIF(A:A,A121,P:P),"")</f>
        <v>0.71512220428066531</v>
      </c>
      <c r="R121" s="3">
        <f>IFERROR(P121*(1/Q121),"")</f>
        <v>0.15547992672632949</v>
      </c>
      <c r="S121" s="7">
        <f>IFERROR(1/R121,"")</f>
        <v>6.4316984259978858</v>
      </c>
    </row>
    <row r="122" spans="1:19" x14ac:dyDescent="0.3">
      <c r="A122" s="1">
        <v>12</v>
      </c>
      <c r="B122" s="5">
        <v>0.70833333333333337</v>
      </c>
      <c r="C122" s="1" t="s">
        <v>77</v>
      </c>
      <c r="D122" s="1">
        <v>9</v>
      </c>
      <c r="E122" s="1">
        <v>3</v>
      </c>
      <c r="F122" s="1" t="s">
        <v>141</v>
      </c>
      <c r="G122" s="1">
        <v>60.44</v>
      </c>
      <c r="H122" s="1">
        <f>1+COUNTIFS(A:A,A122,G:G,"&gt;"&amp;G122)</f>
        <v>4</v>
      </c>
      <c r="I122" s="2">
        <f>AVERAGEIF(A:A,A122,G:G)</f>
        <v>47.695</v>
      </c>
      <c r="J122" s="2">
        <f>G122-I122</f>
        <v>12.744999999999997</v>
      </c>
      <c r="K122" s="2">
        <f>90+J122</f>
        <v>102.745</v>
      </c>
      <c r="L122" s="2">
        <f>EXP(0.06*K122)</f>
        <v>475.65842400140025</v>
      </c>
      <c r="M122" s="2">
        <f>SUMIF(A:A,A122,L:L)</f>
        <v>5537.1791982912573</v>
      </c>
      <c r="N122" s="3">
        <f>L122/M122</f>
        <v>8.5902660356050209E-2</v>
      </c>
      <c r="O122" s="6">
        <f>1/N122</f>
        <v>11.641083010179079</v>
      </c>
      <c r="P122" s="3">
        <f>IF(O122&gt;21,"",N122)</f>
        <v>8.5902660356050209E-2</v>
      </c>
      <c r="Q122" s="3">
        <f>IF(ISNUMBER(P122),SUMIF(A:A,A122,P:P),"")</f>
        <v>0.71512220428066531</v>
      </c>
      <c r="R122" s="3">
        <f>IFERROR(P122*(1/Q122),"")</f>
        <v>0.12012305007709681</v>
      </c>
      <c r="S122" s="7">
        <f>IFERROR(1/R122,"")</f>
        <v>8.3247969424534656</v>
      </c>
    </row>
    <row r="123" spans="1:19" x14ac:dyDescent="0.3">
      <c r="A123" s="1">
        <v>12</v>
      </c>
      <c r="B123" s="5">
        <v>0.70833333333333337</v>
      </c>
      <c r="C123" s="1" t="s">
        <v>77</v>
      </c>
      <c r="D123" s="1">
        <v>9</v>
      </c>
      <c r="E123" s="1">
        <v>14</v>
      </c>
      <c r="F123" s="1" t="s">
        <v>152</v>
      </c>
      <c r="G123" s="1">
        <v>58.11</v>
      </c>
      <c r="H123" s="1">
        <f>1+COUNTIFS(A:A,A123,G:G,"&gt;"&amp;G123)</f>
        <v>5</v>
      </c>
      <c r="I123" s="2">
        <f>AVERAGEIF(A:A,A123,G:G)</f>
        <v>47.695</v>
      </c>
      <c r="J123" s="2">
        <f>G123-I123</f>
        <v>10.414999999999999</v>
      </c>
      <c r="K123" s="2">
        <f>90+J123</f>
        <v>100.41499999999999</v>
      </c>
      <c r="L123" s="2">
        <f>EXP(0.06*K123)</f>
        <v>413.60027992696547</v>
      </c>
      <c r="M123" s="2">
        <f>SUMIF(A:A,A123,L:L)</f>
        <v>5537.1791982912573</v>
      </c>
      <c r="N123" s="3">
        <f>L123/M123</f>
        <v>7.4695122753946672E-2</v>
      </c>
      <c r="O123" s="6">
        <f>1/N123</f>
        <v>13.387754958166434</v>
      </c>
      <c r="P123" s="3">
        <f>IF(O123&gt;21,"",N123)</f>
        <v>7.4695122753946672E-2</v>
      </c>
      <c r="Q123" s="3">
        <f>IF(ISNUMBER(P123),SUMIF(A:A,A123,P:P),"")</f>
        <v>0.71512220428066531</v>
      </c>
      <c r="R123" s="3">
        <f>IFERROR(P123*(1/Q123),"")</f>
        <v>0.1044508509270549</v>
      </c>
      <c r="S123" s="7">
        <f>IFERROR(1/R123,"")</f>
        <v>9.5738808360533856</v>
      </c>
    </row>
    <row r="124" spans="1:19" x14ac:dyDescent="0.3">
      <c r="A124" s="1">
        <v>12</v>
      </c>
      <c r="B124" s="5">
        <v>0.70833333333333337</v>
      </c>
      <c r="C124" s="1" t="s">
        <v>77</v>
      </c>
      <c r="D124" s="1">
        <v>9</v>
      </c>
      <c r="E124" s="1">
        <v>17</v>
      </c>
      <c r="F124" s="1" t="s">
        <v>155</v>
      </c>
      <c r="G124" s="1">
        <v>53.02</v>
      </c>
      <c r="H124" s="1">
        <f>1+COUNTIFS(A:A,A124,G:G,"&gt;"&amp;G124)</f>
        <v>6</v>
      </c>
      <c r="I124" s="2">
        <f>AVERAGEIF(A:A,A124,G:G)</f>
        <v>47.695</v>
      </c>
      <c r="J124" s="2">
        <f>G124-I124</f>
        <v>5.3250000000000028</v>
      </c>
      <c r="K124" s="2">
        <f>90+J124</f>
        <v>95.325000000000003</v>
      </c>
      <c r="L124" s="2">
        <f>EXP(0.06*K124)</f>
        <v>304.7525086021941</v>
      </c>
      <c r="M124" s="2">
        <f>SUMIF(A:A,A124,L:L)</f>
        <v>5537.1791982912573</v>
      </c>
      <c r="N124" s="3">
        <f>L124/M124</f>
        <v>5.5037501530786473E-2</v>
      </c>
      <c r="O124" s="6">
        <f>1/N124</f>
        <v>18.169429428780074</v>
      </c>
      <c r="P124" s="3">
        <f>IF(O124&gt;21,"",N124)</f>
        <v>5.5037501530786473E-2</v>
      </c>
      <c r="Q124" s="3">
        <f>IF(ISNUMBER(P124),SUMIF(A:A,A124,P:P),"")</f>
        <v>0.71512220428066531</v>
      </c>
      <c r="R124" s="3">
        <f>IFERROR(P124*(1/Q124),"")</f>
        <v>7.6962372586582145E-2</v>
      </c>
      <c r="S124" s="7">
        <f>IFERROR(1/R124,"")</f>
        <v>12.993362423631195</v>
      </c>
    </row>
    <row r="125" spans="1:19" x14ac:dyDescent="0.3">
      <c r="A125" s="1">
        <v>12</v>
      </c>
      <c r="B125" s="5">
        <v>0.70833333333333337</v>
      </c>
      <c r="C125" s="1" t="s">
        <v>77</v>
      </c>
      <c r="D125" s="1">
        <v>9</v>
      </c>
      <c r="E125" s="1">
        <v>10</v>
      </c>
      <c r="F125" s="1" t="s">
        <v>148</v>
      </c>
      <c r="G125" s="1">
        <v>51.28</v>
      </c>
      <c r="H125" s="1">
        <f>1+COUNTIFS(A:A,A125,G:G,"&gt;"&amp;G125)</f>
        <v>7</v>
      </c>
      <c r="I125" s="2">
        <f>AVERAGEIF(A:A,A125,G:G)</f>
        <v>47.695</v>
      </c>
      <c r="J125" s="2">
        <f>G125-I125</f>
        <v>3.5850000000000009</v>
      </c>
      <c r="K125" s="2">
        <f>90+J125</f>
        <v>93.585000000000008</v>
      </c>
      <c r="L125" s="2">
        <f>EXP(0.06*K125)</f>
        <v>274.54083190591302</v>
      </c>
      <c r="M125" s="2">
        <f>SUMIF(A:A,A125,L:L)</f>
        <v>5537.1791982912573</v>
      </c>
      <c r="N125" s="3">
        <f>L125/M125</f>
        <v>4.9581352178494568E-2</v>
      </c>
      <c r="O125" s="6">
        <f>1/N125</f>
        <v>20.168873095674474</v>
      </c>
      <c r="P125" s="3">
        <f>IF(O125&gt;21,"",N125)</f>
        <v>4.9581352178494568E-2</v>
      </c>
      <c r="Q125" s="3">
        <f>IF(ISNUMBER(P125),SUMIF(A:A,A125,P:P),"")</f>
        <v>0.71512220428066531</v>
      </c>
      <c r="R125" s="3">
        <f>IFERROR(P125*(1/Q125),"")</f>
        <v>6.9332698497829456E-2</v>
      </c>
      <c r="S125" s="7">
        <f>IFERROR(1/R125,"")</f>
        <v>14.423208986035734</v>
      </c>
    </row>
    <row r="126" spans="1:19" x14ac:dyDescent="0.3">
      <c r="A126" s="1">
        <v>12</v>
      </c>
      <c r="B126" s="5">
        <v>0.70833333333333337</v>
      </c>
      <c r="C126" s="1" t="s">
        <v>77</v>
      </c>
      <c r="D126" s="1">
        <v>9</v>
      </c>
      <c r="E126" s="1">
        <v>9</v>
      </c>
      <c r="F126" s="1" t="s">
        <v>147</v>
      </c>
      <c r="G126" s="1">
        <v>48.54</v>
      </c>
      <c r="H126" s="1">
        <f>1+COUNTIFS(A:A,A126,G:G,"&gt;"&amp;G126)</f>
        <v>8</v>
      </c>
      <c r="I126" s="2">
        <f>AVERAGEIF(A:A,A126,G:G)</f>
        <v>47.695</v>
      </c>
      <c r="J126" s="2">
        <f>G126-I126</f>
        <v>0.84499999999999886</v>
      </c>
      <c r="K126" s="2">
        <f>90+J126</f>
        <v>90.844999999999999</v>
      </c>
      <c r="L126" s="2">
        <f>EXP(0.06*K126)</f>
        <v>232.92115366285628</v>
      </c>
      <c r="M126" s="2">
        <f>SUMIF(A:A,A126,L:L)</f>
        <v>5537.1791982912573</v>
      </c>
      <c r="N126" s="3">
        <f>L126/M126</f>
        <v>4.2064947750785175E-2</v>
      </c>
      <c r="O126" s="6">
        <f>1/N126</f>
        <v>23.772762203926291</v>
      </c>
      <c r="P126" s="3" t="str">
        <f>IF(O126&gt;21,"",N126)</f>
        <v/>
      </c>
      <c r="Q126" s="3" t="str">
        <f>IF(ISNUMBER(P126),SUMIF(A:A,A126,P:P),"")</f>
        <v/>
      </c>
      <c r="R126" s="3" t="str">
        <f>IFERROR(P126*(1/Q126),"")</f>
        <v/>
      </c>
      <c r="S126" s="7" t="str">
        <f>IFERROR(1/R126,"")</f>
        <v/>
      </c>
    </row>
    <row r="127" spans="1:19" x14ac:dyDescent="0.3">
      <c r="A127" s="1">
        <v>12</v>
      </c>
      <c r="B127" s="5">
        <v>0.70833333333333337</v>
      </c>
      <c r="C127" s="1" t="s">
        <v>77</v>
      </c>
      <c r="D127" s="1">
        <v>9</v>
      </c>
      <c r="E127" s="1">
        <v>4</v>
      </c>
      <c r="F127" s="1" t="s">
        <v>142</v>
      </c>
      <c r="G127" s="1">
        <v>47.59</v>
      </c>
      <c r="H127" s="1">
        <f>1+COUNTIFS(A:A,A127,G:G,"&gt;"&amp;G127)</f>
        <v>9</v>
      </c>
      <c r="I127" s="2">
        <f>AVERAGEIF(A:A,A127,G:G)</f>
        <v>47.695</v>
      </c>
      <c r="J127" s="2">
        <f>G127-I127</f>
        <v>-0.10499999999999687</v>
      </c>
      <c r="K127" s="2">
        <f>90+J127</f>
        <v>89.89500000000001</v>
      </c>
      <c r="L127" s="2">
        <f>EXP(0.06*K127)</f>
        <v>220.015940379943</v>
      </c>
      <c r="M127" s="2">
        <f>SUMIF(A:A,A127,L:L)</f>
        <v>5537.1791982912573</v>
      </c>
      <c r="N127" s="3">
        <f>L127/M127</f>
        <v>3.9734300173604402E-2</v>
      </c>
      <c r="O127" s="6">
        <f>1/N127</f>
        <v>25.16717283633707</v>
      </c>
      <c r="P127" s="3" t="str">
        <f>IF(O127&gt;21,"",N127)</f>
        <v/>
      </c>
      <c r="Q127" s="3" t="str">
        <f>IF(ISNUMBER(P127),SUMIF(A:A,A127,P:P),"")</f>
        <v/>
      </c>
      <c r="R127" s="3" t="str">
        <f>IFERROR(P127*(1/Q127),"")</f>
        <v/>
      </c>
      <c r="S127" s="7" t="str">
        <f>IFERROR(1/R127,"")</f>
        <v/>
      </c>
    </row>
    <row r="128" spans="1:19" x14ac:dyDescent="0.3">
      <c r="A128" s="1">
        <v>12</v>
      </c>
      <c r="B128" s="5">
        <v>0.70833333333333337</v>
      </c>
      <c r="C128" s="1" t="s">
        <v>77</v>
      </c>
      <c r="D128" s="1">
        <v>9</v>
      </c>
      <c r="E128" s="1">
        <v>11</v>
      </c>
      <c r="F128" s="1" t="s">
        <v>149</v>
      </c>
      <c r="G128" s="1">
        <v>45.14</v>
      </c>
      <c r="H128" s="1">
        <f>1+COUNTIFS(A:A,A128,G:G,"&gt;"&amp;G128)</f>
        <v>10</v>
      </c>
      <c r="I128" s="2">
        <f>AVERAGEIF(A:A,A128,G:G)</f>
        <v>47.695</v>
      </c>
      <c r="J128" s="2">
        <f>G128-I128</f>
        <v>-2.5549999999999997</v>
      </c>
      <c r="K128" s="2">
        <f>90+J128</f>
        <v>87.444999999999993</v>
      </c>
      <c r="L128" s="2">
        <f>EXP(0.06*K128)</f>
        <v>189.93843626559257</v>
      </c>
      <c r="M128" s="2">
        <f>SUMIF(A:A,A128,L:L)</f>
        <v>5537.1791982912573</v>
      </c>
      <c r="N128" s="3">
        <f>L128/M128</f>
        <v>3.4302382036724859E-2</v>
      </c>
      <c r="O128" s="6">
        <f>1/N128</f>
        <v>29.152494393228398</v>
      </c>
      <c r="P128" s="3" t="str">
        <f>IF(O128&gt;21,"",N128)</f>
        <v/>
      </c>
      <c r="Q128" s="3" t="str">
        <f>IF(ISNUMBER(P128),SUMIF(A:A,A128,P:P),"")</f>
        <v/>
      </c>
      <c r="R128" s="3" t="str">
        <f>IFERROR(P128*(1/Q128),"")</f>
        <v/>
      </c>
      <c r="S128" s="7" t="str">
        <f>IFERROR(1/R128,"")</f>
        <v/>
      </c>
    </row>
    <row r="129" spans="1:19" x14ac:dyDescent="0.3">
      <c r="A129" s="1">
        <v>12</v>
      </c>
      <c r="B129" s="5">
        <v>0.70833333333333337</v>
      </c>
      <c r="C129" s="1" t="s">
        <v>77</v>
      </c>
      <c r="D129" s="1">
        <v>9</v>
      </c>
      <c r="E129" s="1">
        <v>15</v>
      </c>
      <c r="F129" s="1" t="s">
        <v>153</v>
      </c>
      <c r="G129" s="1">
        <v>43.54</v>
      </c>
      <c r="H129" s="1">
        <f>1+COUNTIFS(A:A,A129,G:G,"&gt;"&amp;G129)</f>
        <v>11</v>
      </c>
      <c r="I129" s="2">
        <f>AVERAGEIF(A:A,A129,G:G)</f>
        <v>47.695</v>
      </c>
      <c r="J129" s="2">
        <f>G129-I129</f>
        <v>-4.1550000000000011</v>
      </c>
      <c r="K129" s="2">
        <f>90+J129</f>
        <v>85.844999999999999</v>
      </c>
      <c r="L129" s="2">
        <f>EXP(0.06*K129)</f>
        <v>172.55223461565021</v>
      </c>
      <c r="M129" s="2">
        <f>SUMIF(A:A,A129,L:L)</f>
        <v>5537.1791982912573</v>
      </c>
      <c r="N129" s="3">
        <f>L129/M129</f>
        <v>3.1162479745806108E-2</v>
      </c>
      <c r="O129" s="6">
        <f>1/N129</f>
        <v>32.089872441379811</v>
      </c>
      <c r="P129" s="3" t="str">
        <f>IF(O129&gt;21,"",N129)</f>
        <v/>
      </c>
      <c r="Q129" s="3" t="str">
        <f>IF(ISNUMBER(P129),SUMIF(A:A,A129,P:P),"")</f>
        <v/>
      </c>
      <c r="R129" s="3" t="str">
        <f>IFERROR(P129*(1/Q129),"")</f>
        <v/>
      </c>
      <c r="S129" s="7" t="str">
        <f>IFERROR(1/R129,"")</f>
        <v/>
      </c>
    </row>
    <row r="130" spans="1:19" x14ac:dyDescent="0.3">
      <c r="A130" s="1">
        <v>12</v>
      </c>
      <c r="B130" s="5">
        <v>0.70833333333333337</v>
      </c>
      <c r="C130" s="1" t="s">
        <v>77</v>
      </c>
      <c r="D130" s="1">
        <v>9</v>
      </c>
      <c r="E130" s="1">
        <v>13</v>
      </c>
      <c r="F130" s="1" t="s">
        <v>151</v>
      </c>
      <c r="G130" s="1">
        <v>42.82</v>
      </c>
      <c r="H130" s="1">
        <f>1+COUNTIFS(A:A,A130,G:G,"&gt;"&amp;G130)</f>
        <v>12</v>
      </c>
      <c r="I130" s="2">
        <f>AVERAGEIF(A:A,A130,G:G)</f>
        <v>47.695</v>
      </c>
      <c r="J130" s="2">
        <f>G130-I130</f>
        <v>-4.875</v>
      </c>
      <c r="K130" s="2">
        <f>90+J130</f>
        <v>85.125</v>
      </c>
      <c r="L130" s="2">
        <f>EXP(0.06*K130)</f>
        <v>165.25669627524061</v>
      </c>
      <c r="M130" s="2">
        <f>SUMIF(A:A,A130,L:L)</f>
        <v>5537.1791982912573</v>
      </c>
      <c r="N130" s="3">
        <f>L130/M130</f>
        <v>2.9844924709360662E-2</v>
      </c>
      <c r="O130" s="6">
        <f>1/N130</f>
        <v>33.506534519296565</v>
      </c>
      <c r="P130" s="3" t="str">
        <f>IF(O130&gt;21,"",N130)</f>
        <v/>
      </c>
      <c r="Q130" s="3" t="str">
        <f>IF(ISNUMBER(P130),SUMIF(A:A,A130,P:P),"")</f>
        <v/>
      </c>
      <c r="R130" s="3" t="str">
        <f>IFERROR(P130*(1/Q130),"")</f>
        <v/>
      </c>
      <c r="S130" s="7" t="str">
        <f>IFERROR(1/R130,"")</f>
        <v/>
      </c>
    </row>
    <row r="131" spans="1:19" x14ac:dyDescent="0.3">
      <c r="A131" s="1">
        <v>12</v>
      </c>
      <c r="B131" s="5">
        <v>0.70833333333333337</v>
      </c>
      <c r="C131" s="1" t="s">
        <v>77</v>
      </c>
      <c r="D131" s="1">
        <v>9</v>
      </c>
      <c r="E131" s="1">
        <v>6</v>
      </c>
      <c r="F131" s="1" t="s">
        <v>144</v>
      </c>
      <c r="G131" s="1">
        <v>42.37</v>
      </c>
      <c r="H131" s="1">
        <f>1+COUNTIFS(A:A,A131,G:G,"&gt;"&amp;G131)</f>
        <v>13</v>
      </c>
      <c r="I131" s="2">
        <f>AVERAGEIF(A:A,A131,G:G)</f>
        <v>47.695</v>
      </c>
      <c r="J131" s="2">
        <f>G131-I131</f>
        <v>-5.3250000000000028</v>
      </c>
      <c r="K131" s="2">
        <f>90+J131</f>
        <v>84.674999999999997</v>
      </c>
      <c r="L131" s="2">
        <f>EXP(0.06*K131)</f>
        <v>160.85446305667844</v>
      </c>
      <c r="M131" s="2">
        <f>SUMIF(A:A,A131,L:L)</f>
        <v>5537.1791982912573</v>
      </c>
      <c r="N131" s="3">
        <f>L131/M131</f>
        <v>2.904989296830365E-2</v>
      </c>
      <c r="O131" s="6">
        <f>1/N131</f>
        <v>34.423534747308722</v>
      </c>
      <c r="P131" s="3" t="str">
        <f>IF(O131&gt;21,"",N131)</f>
        <v/>
      </c>
      <c r="Q131" s="3" t="str">
        <f>IF(ISNUMBER(P131),SUMIF(A:A,A131,P:P),"")</f>
        <v/>
      </c>
      <c r="R131" s="3" t="str">
        <f>IFERROR(P131*(1/Q131),"")</f>
        <v/>
      </c>
      <c r="S131" s="7" t="str">
        <f>IFERROR(1/R131,"")</f>
        <v/>
      </c>
    </row>
    <row r="132" spans="1:19" x14ac:dyDescent="0.3">
      <c r="A132" s="1">
        <v>12</v>
      </c>
      <c r="B132" s="5">
        <v>0.70833333333333337</v>
      </c>
      <c r="C132" s="1" t="s">
        <v>77</v>
      </c>
      <c r="D132" s="1">
        <v>9</v>
      </c>
      <c r="E132" s="1">
        <v>16</v>
      </c>
      <c r="F132" s="1" t="s">
        <v>154</v>
      </c>
      <c r="G132" s="1">
        <v>36.39</v>
      </c>
      <c r="H132" s="1">
        <f>1+COUNTIFS(A:A,A132,G:G,"&gt;"&amp;G132)</f>
        <v>14</v>
      </c>
      <c r="I132" s="2">
        <f>AVERAGEIF(A:A,A132,G:G)</f>
        <v>47.695</v>
      </c>
      <c r="J132" s="2">
        <f>G132-I132</f>
        <v>-11.305</v>
      </c>
      <c r="K132" s="2">
        <f>90+J132</f>
        <v>78.694999999999993</v>
      </c>
      <c r="L132" s="2">
        <f>EXP(0.06*K132)</f>
        <v>112.35910087235567</v>
      </c>
      <c r="M132" s="2">
        <f>SUMIF(A:A,A132,L:L)</f>
        <v>5537.1791982912573</v>
      </c>
      <c r="N132" s="3">
        <f>L132/M132</f>
        <v>2.0291758104384459E-2</v>
      </c>
      <c r="O132" s="6">
        <f>1/N132</f>
        <v>49.281092099354815</v>
      </c>
      <c r="P132" s="3" t="str">
        <f>IF(O132&gt;21,"",N132)</f>
        <v/>
      </c>
      <c r="Q132" s="3" t="str">
        <f>IF(ISNUMBER(P132),SUMIF(A:A,A132,P:P),"")</f>
        <v/>
      </c>
      <c r="R132" s="3" t="str">
        <f>IFERROR(P132*(1/Q132),"")</f>
        <v/>
      </c>
      <c r="S132" s="7" t="str">
        <f>IFERROR(1/R132,"")</f>
        <v/>
      </c>
    </row>
    <row r="133" spans="1:19" x14ac:dyDescent="0.3">
      <c r="A133" s="1">
        <v>12</v>
      </c>
      <c r="B133" s="5">
        <v>0.70833333333333337</v>
      </c>
      <c r="C133" s="1" t="s">
        <v>77</v>
      </c>
      <c r="D133" s="1">
        <v>9</v>
      </c>
      <c r="E133" s="1">
        <v>5</v>
      </c>
      <c r="F133" s="1" t="s">
        <v>143</v>
      </c>
      <c r="G133" s="1">
        <v>34.46</v>
      </c>
      <c r="H133" s="1">
        <f>1+COUNTIFS(A:A,A133,G:G,"&gt;"&amp;G133)</f>
        <v>15</v>
      </c>
      <c r="I133" s="2">
        <f>AVERAGEIF(A:A,A133,G:G)</f>
        <v>47.695</v>
      </c>
      <c r="J133" s="2">
        <f>G133-I133</f>
        <v>-13.234999999999999</v>
      </c>
      <c r="K133" s="2">
        <f>90+J133</f>
        <v>76.765000000000001</v>
      </c>
      <c r="L133" s="2">
        <f>EXP(0.06*K133)</f>
        <v>100.07300803909531</v>
      </c>
      <c r="M133" s="2">
        <f>SUMIF(A:A,A133,L:L)</f>
        <v>5537.1791982912573</v>
      </c>
      <c r="N133" s="3">
        <f>L133/M133</f>
        <v>1.8072922052076133E-2</v>
      </c>
      <c r="O133" s="6">
        <f>1/N133</f>
        <v>55.331395615969285</v>
      </c>
      <c r="P133" s="3" t="str">
        <f>IF(O133&gt;21,"",N133)</f>
        <v/>
      </c>
      <c r="Q133" s="3" t="str">
        <f>IF(ISNUMBER(P133),SUMIF(A:A,A133,P:P),"")</f>
        <v/>
      </c>
      <c r="R133" s="3" t="str">
        <f>IFERROR(P133*(1/Q133),"")</f>
        <v/>
      </c>
      <c r="S133" s="7" t="str">
        <f>IFERROR(1/R133,"")</f>
        <v/>
      </c>
    </row>
    <row r="134" spans="1:19" x14ac:dyDescent="0.3">
      <c r="A134" s="1">
        <v>12</v>
      </c>
      <c r="B134" s="5">
        <v>0.70833333333333337</v>
      </c>
      <c r="C134" s="1" t="s">
        <v>77</v>
      </c>
      <c r="D134" s="1">
        <v>9</v>
      </c>
      <c r="E134" s="1">
        <v>7</v>
      </c>
      <c r="F134" s="1" t="s">
        <v>145</v>
      </c>
      <c r="G134" s="1">
        <v>31.59</v>
      </c>
      <c r="H134" s="1">
        <f>1+COUNTIFS(A:A,A134,G:G,"&gt;"&amp;G134)</f>
        <v>16</v>
      </c>
      <c r="I134" s="2">
        <f>AVERAGEIF(A:A,A134,G:G)</f>
        <v>47.695</v>
      </c>
      <c r="J134" s="2">
        <f>G134-I134</f>
        <v>-16.105</v>
      </c>
      <c r="K134" s="2">
        <f>90+J134</f>
        <v>73.894999999999996</v>
      </c>
      <c r="L134" s="2">
        <f>EXP(0.06*K134)</f>
        <v>84.242538372604486</v>
      </c>
      <c r="M134" s="2">
        <f>SUMIF(A:A,A134,L:L)</f>
        <v>5537.1791982912573</v>
      </c>
      <c r="N134" s="3">
        <f>L134/M134</f>
        <v>1.5213980865672772E-2</v>
      </c>
      <c r="O134" s="6">
        <f>1/N134</f>
        <v>65.729016542691667</v>
      </c>
      <c r="P134" s="3" t="str">
        <f>IF(O134&gt;21,"",N134)</f>
        <v/>
      </c>
      <c r="Q134" s="3" t="str">
        <f>IF(ISNUMBER(P134),SUMIF(A:A,A134,P:P),"")</f>
        <v/>
      </c>
      <c r="R134" s="3" t="str">
        <f>IFERROR(P134*(1/Q134),"")</f>
        <v/>
      </c>
      <c r="S134" s="7" t="str">
        <f>IFERROR(1/R134,"")</f>
        <v/>
      </c>
    </row>
    <row r="135" spans="1:19" x14ac:dyDescent="0.3">
      <c r="A135" s="1">
        <v>12</v>
      </c>
      <c r="B135" s="5">
        <v>0.70833333333333337</v>
      </c>
      <c r="C135" s="1" t="s">
        <v>77</v>
      </c>
      <c r="D135" s="1">
        <v>9</v>
      </c>
      <c r="E135" s="1">
        <v>12</v>
      </c>
      <c r="F135" s="1" t="s">
        <v>150</v>
      </c>
      <c r="G135" s="1">
        <v>31.42</v>
      </c>
      <c r="H135" s="1">
        <f>1+COUNTIFS(A:A,A135,G:G,"&gt;"&amp;G135)</f>
        <v>17</v>
      </c>
      <c r="I135" s="2">
        <f>AVERAGEIF(A:A,A135,G:G)</f>
        <v>47.695</v>
      </c>
      <c r="J135" s="2">
        <f>G135-I135</f>
        <v>-16.274999999999999</v>
      </c>
      <c r="K135" s="2">
        <f>90+J135</f>
        <v>73.724999999999994</v>
      </c>
      <c r="L135" s="2">
        <f>EXP(0.06*K135)</f>
        <v>83.387631916157915</v>
      </c>
      <c r="M135" s="2">
        <f>SUMIF(A:A,A135,L:L)</f>
        <v>5537.1791982912573</v>
      </c>
      <c r="N135" s="3">
        <f>L135/M135</f>
        <v>1.5059587008108907E-2</v>
      </c>
      <c r="O135" s="6">
        <f>1/N135</f>
        <v>66.402883389932626</v>
      </c>
      <c r="P135" s="3" t="str">
        <f>IF(O135&gt;21,"",N135)</f>
        <v/>
      </c>
      <c r="Q135" s="3" t="str">
        <f>IF(ISNUMBER(P135),SUMIF(A:A,A135,P:P),"")</f>
        <v/>
      </c>
      <c r="R135" s="3" t="str">
        <f>IFERROR(P135*(1/Q135),"")</f>
        <v/>
      </c>
      <c r="S135" s="7" t="str">
        <f>IFERROR(1/R135,"")</f>
        <v/>
      </c>
    </row>
    <row r="136" spans="1:19" x14ac:dyDescent="0.3">
      <c r="A136" s="1">
        <v>12</v>
      </c>
      <c r="B136" s="5">
        <v>0.70833333333333337</v>
      </c>
      <c r="C136" s="1" t="s">
        <v>77</v>
      </c>
      <c r="D136" s="1">
        <v>9</v>
      </c>
      <c r="E136" s="1">
        <v>18</v>
      </c>
      <c r="F136" s="1" t="s">
        <v>156</v>
      </c>
      <c r="G136" s="1">
        <v>24.73</v>
      </c>
      <c r="H136" s="1">
        <f>1+COUNTIFS(A:A,A136,G:G,"&gt;"&amp;G136)</f>
        <v>18</v>
      </c>
      <c r="I136" s="2">
        <f>AVERAGEIF(A:A,A136,G:G)</f>
        <v>47.695</v>
      </c>
      <c r="J136" s="2">
        <f>G136-I136</f>
        <v>-22.965</v>
      </c>
      <c r="K136" s="2">
        <f>90+J136</f>
        <v>67.034999999999997</v>
      </c>
      <c r="L136" s="2">
        <f>EXP(0.06*K136)</f>
        <v>55.818201055990045</v>
      </c>
      <c r="M136" s="2">
        <f>SUMIF(A:A,A136,L:L)</f>
        <v>5537.1791982912573</v>
      </c>
      <c r="N136" s="3">
        <f>L136/M136</f>
        <v>1.0080620304507253E-2</v>
      </c>
      <c r="O136" s="6">
        <f>1/N136</f>
        <v>99.200244607256892</v>
      </c>
      <c r="P136" s="3" t="str">
        <f>IF(O136&gt;21,"",N136)</f>
        <v/>
      </c>
      <c r="Q136" s="3" t="str">
        <f>IF(ISNUMBER(P136),SUMIF(A:A,A136,P:P),"")</f>
        <v/>
      </c>
      <c r="R136" s="3" t="str">
        <f>IFERROR(P136*(1/Q136),"")</f>
        <v/>
      </c>
      <c r="S136" s="7" t="str">
        <f>IFERROR(1/R136,"")</f>
        <v/>
      </c>
    </row>
    <row r="137" spans="1:19" x14ac:dyDescent="0.3">
      <c r="A137" s="1">
        <v>13</v>
      </c>
      <c r="B137" s="5">
        <v>0.71111111111111114</v>
      </c>
      <c r="C137" s="1" t="s">
        <v>157</v>
      </c>
      <c r="D137" s="1">
        <v>1</v>
      </c>
      <c r="E137" s="1">
        <v>1</v>
      </c>
      <c r="F137" s="1" t="s">
        <v>158</v>
      </c>
      <c r="G137" s="1">
        <v>78.709999999999994</v>
      </c>
      <c r="H137" s="1">
        <f>1+COUNTIFS(A:A,A137,G:G,"&gt;"&amp;G137)</f>
        <v>1</v>
      </c>
      <c r="I137" s="2">
        <f>AVERAGEIF(A:A,A137,G:G)</f>
        <v>50.104285714285709</v>
      </c>
      <c r="J137" s="2">
        <f>G137-I137</f>
        <v>28.605714285714285</v>
      </c>
      <c r="K137" s="2">
        <f>90+J137</f>
        <v>118.60571428571428</v>
      </c>
      <c r="L137" s="2">
        <f>EXP(0.06*K137)</f>
        <v>1231.9368160971192</v>
      </c>
      <c r="M137" s="2">
        <f>SUMIF(A:A,A137,L:L)</f>
        <v>2559.9989074987229</v>
      </c>
      <c r="N137" s="3">
        <f>L137/M137</f>
        <v>0.48122552415492925</v>
      </c>
      <c r="O137" s="6">
        <f>1/N137</f>
        <v>2.0780277641259377</v>
      </c>
      <c r="P137" s="3">
        <f>IF(O137&gt;21,"",N137)</f>
        <v>0.48122552415492925</v>
      </c>
      <c r="Q137" s="3">
        <f>IF(ISNUMBER(P137),SUMIF(A:A,A137,P:P),"")</f>
        <v>0.9509081391817219</v>
      </c>
      <c r="R137" s="3">
        <f>IFERROR(P137*(1/Q137),"")</f>
        <v>0.50606941335998534</v>
      </c>
      <c r="S137" s="7">
        <f>IFERROR(1/R137,"")</f>
        <v>1.9760135143529491</v>
      </c>
    </row>
    <row r="138" spans="1:19" x14ac:dyDescent="0.3">
      <c r="A138" s="1">
        <v>13</v>
      </c>
      <c r="B138" s="5">
        <v>0.71111111111111114</v>
      </c>
      <c r="C138" s="1" t="s">
        <v>157</v>
      </c>
      <c r="D138" s="1">
        <v>1</v>
      </c>
      <c r="E138" s="1">
        <v>3</v>
      </c>
      <c r="F138" s="1" t="s">
        <v>160</v>
      </c>
      <c r="G138" s="1">
        <v>61.63</v>
      </c>
      <c r="H138" s="1">
        <f>1+COUNTIFS(A:A,A138,G:G,"&gt;"&amp;G138)</f>
        <v>2</v>
      </c>
      <c r="I138" s="2">
        <f>AVERAGEIF(A:A,A138,G:G)</f>
        <v>50.104285714285709</v>
      </c>
      <c r="J138" s="2">
        <f>G138-I138</f>
        <v>11.525714285714294</v>
      </c>
      <c r="K138" s="2">
        <f>90+J138</f>
        <v>101.52571428571429</v>
      </c>
      <c r="L138" s="2">
        <f>EXP(0.06*K138)</f>
        <v>442.10298697503288</v>
      </c>
      <c r="M138" s="2">
        <f>SUMIF(A:A,A138,L:L)</f>
        <v>2559.9989074987229</v>
      </c>
      <c r="N138" s="3">
        <f>L138/M138</f>
        <v>0.17269655298681155</v>
      </c>
      <c r="O138" s="6">
        <f>1/N138</f>
        <v>5.7905035318010531</v>
      </c>
      <c r="P138" s="3">
        <f>IF(O138&gt;21,"",N138)</f>
        <v>0.17269655298681155</v>
      </c>
      <c r="Q138" s="3">
        <f>IF(ISNUMBER(P138),SUMIF(A:A,A138,P:P),"")</f>
        <v>0.9509081391817219</v>
      </c>
      <c r="R138" s="3">
        <f>IFERROR(P138*(1/Q138),"")</f>
        <v>0.18161223557873937</v>
      </c>
      <c r="S138" s="7">
        <f>IFERROR(1/R138,"")</f>
        <v>5.5062369383501277</v>
      </c>
    </row>
    <row r="139" spans="1:19" x14ac:dyDescent="0.3">
      <c r="A139" s="1">
        <v>13</v>
      </c>
      <c r="B139" s="5">
        <v>0.71111111111111114</v>
      </c>
      <c r="C139" s="1" t="s">
        <v>157</v>
      </c>
      <c r="D139" s="1">
        <v>1</v>
      </c>
      <c r="E139" s="1">
        <v>4</v>
      </c>
      <c r="F139" s="1" t="s">
        <v>161</v>
      </c>
      <c r="G139" s="1">
        <v>57.32</v>
      </c>
      <c r="H139" s="1">
        <f>1+COUNTIFS(A:A,A139,G:G,"&gt;"&amp;G139)</f>
        <v>3</v>
      </c>
      <c r="I139" s="2">
        <f>AVERAGEIF(A:A,A139,G:G)</f>
        <v>50.104285714285709</v>
      </c>
      <c r="J139" s="2">
        <f>G139-I139</f>
        <v>7.2157142857142915</v>
      </c>
      <c r="K139" s="2">
        <f>90+J139</f>
        <v>97.215714285714284</v>
      </c>
      <c r="L139" s="2">
        <f>EXP(0.06*K139)</f>
        <v>341.3617813109438</v>
      </c>
      <c r="M139" s="2">
        <f>SUMIF(A:A,A139,L:L)</f>
        <v>2559.9989074987229</v>
      </c>
      <c r="N139" s="3">
        <f>L139/M139</f>
        <v>0.13334450273046222</v>
      </c>
      <c r="O139" s="6">
        <f>1/N139</f>
        <v>7.4993717740382895</v>
      </c>
      <c r="P139" s="3">
        <f>IF(O139&gt;21,"",N139)</f>
        <v>0.13334450273046222</v>
      </c>
      <c r="Q139" s="3">
        <f>IF(ISNUMBER(P139),SUMIF(A:A,A139,P:P),"")</f>
        <v>0.9509081391817219</v>
      </c>
      <c r="R139" s="3">
        <f>IFERROR(P139*(1/Q139),"")</f>
        <v>0.14022858490327805</v>
      </c>
      <c r="S139" s="7">
        <f>IFERROR(1/R139,"")</f>
        <v>7.131213658682678</v>
      </c>
    </row>
    <row r="140" spans="1:19" x14ac:dyDescent="0.3">
      <c r="A140" s="1">
        <v>13</v>
      </c>
      <c r="B140" s="5">
        <v>0.71111111111111114</v>
      </c>
      <c r="C140" s="1" t="s">
        <v>157</v>
      </c>
      <c r="D140" s="1">
        <v>1</v>
      </c>
      <c r="E140" s="1">
        <v>7</v>
      </c>
      <c r="F140" s="1" t="s">
        <v>164</v>
      </c>
      <c r="G140" s="1">
        <v>49.58</v>
      </c>
      <c r="H140" s="1">
        <f>1+COUNTIFS(A:A,A140,G:G,"&gt;"&amp;G140)</f>
        <v>4</v>
      </c>
      <c r="I140" s="2">
        <f>AVERAGEIF(A:A,A140,G:G)</f>
        <v>50.104285714285709</v>
      </c>
      <c r="J140" s="2">
        <f>G140-I140</f>
        <v>-0.52428571428571047</v>
      </c>
      <c r="K140" s="2">
        <f>90+J140</f>
        <v>89.47571428571429</v>
      </c>
      <c r="L140" s="2">
        <f>EXP(0.06*K140)</f>
        <v>214.5500098060773</v>
      </c>
      <c r="M140" s="2">
        <f>SUMIF(A:A,A140,L:L)</f>
        <v>2559.9989074987229</v>
      </c>
      <c r="N140" s="3">
        <f>L140/M140</f>
        <v>8.3808633346529784E-2</v>
      </c>
      <c r="O140" s="6">
        <f>1/N140</f>
        <v>11.931944956854572</v>
      </c>
      <c r="P140" s="3">
        <f>IF(O140&gt;21,"",N140)</f>
        <v>8.3808633346529784E-2</v>
      </c>
      <c r="Q140" s="3">
        <f>IF(ISNUMBER(P140),SUMIF(A:A,A140,P:P),"")</f>
        <v>0.9509081391817219</v>
      </c>
      <c r="R140" s="3">
        <f>IFERROR(P140*(1/Q140),"")</f>
        <v>8.8135362284993191E-2</v>
      </c>
      <c r="S140" s="7">
        <f>IFERROR(1/R140,"")</f>
        <v>11.346183575741312</v>
      </c>
    </row>
    <row r="141" spans="1:19" x14ac:dyDescent="0.3">
      <c r="A141" s="1">
        <v>13</v>
      </c>
      <c r="B141" s="5">
        <v>0.71111111111111114</v>
      </c>
      <c r="C141" s="1" t="s">
        <v>157</v>
      </c>
      <c r="D141" s="1">
        <v>1</v>
      </c>
      <c r="E141" s="1">
        <v>2</v>
      </c>
      <c r="F141" s="1" t="s">
        <v>159</v>
      </c>
      <c r="G141" s="1">
        <v>48.77</v>
      </c>
      <c r="H141" s="1">
        <f>1+COUNTIFS(A:A,A141,G:G,"&gt;"&amp;G141)</f>
        <v>5</v>
      </c>
      <c r="I141" s="2">
        <f>AVERAGEIF(A:A,A141,G:G)</f>
        <v>50.104285714285709</v>
      </c>
      <c r="J141" s="2">
        <f>G141-I141</f>
        <v>-1.3342857142857056</v>
      </c>
      <c r="K141" s="2">
        <f>90+J141</f>
        <v>88.665714285714301</v>
      </c>
      <c r="L141" s="2">
        <f>EXP(0.06*K141)</f>
        <v>204.37220324767881</v>
      </c>
      <c r="M141" s="2">
        <f>SUMIF(A:A,A141,L:L)</f>
        <v>2559.9989074987229</v>
      </c>
      <c r="N141" s="3">
        <f>L141/M141</f>
        <v>7.9832925962989215E-2</v>
      </c>
      <c r="O141" s="6">
        <f>1/N141</f>
        <v>12.526159951391522</v>
      </c>
      <c r="P141" s="3">
        <f>IF(O141&gt;21,"",N141)</f>
        <v>7.9832925962989215E-2</v>
      </c>
      <c r="Q141" s="3">
        <f>IF(ISNUMBER(P141),SUMIF(A:A,A141,P:P),"")</f>
        <v>0.9509081391817219</v>
      </c>
      <c r="R141" s="3">
        <f>IFERROR(P141*(1/Q141),"")</f>
        <v>8.3954403873004249E-2</v>
      </c>
      <c r="S141" s="7">
        <f>IFERROR(1/R141,"")</f>
        <v>11.911227450470321</v>
      </c>
    </row>
    <row r="142" spans="1:19" x14ac:dyDescent="0.3">
      <c r="A142" s="1">
        <v>13</v>
      </c>
      <c r="B142" s="5">
        <v>0.71111111111111114</v>
      </c>
      <c r="C142" s="1" t="s">
        <v>157</v>
      </c>
      <c r="D142" s="1">
        <v>1</v>
      </c>
      <c r="E142" s="1">
        <v>5</v>
      </c>
      <c r="F142" s="1" t="s">
        <v>162</v>
      </c>
      <c r="G142" s="1">
        <v>35.14</v>
      </c>
      <c r="H142" s="1">
        <f>1+COUNTIFS(A:A,A142,G:G,"&gt;"&amp;G142)</f>
        <v>6</v>
      </c>
      <c r="I142" s="2">
        <f>AVERAGEIF(A:A,A142,G:G)</f>
        <v>50.104285714285709</v>
      </c>
      <c r="J142" s="2">
        <f>G142-I142</f>
        <v>-14.964285714285708</v>
      </c>
      <c r="K142" s="2">
        <f>90+J142</f>
        <v>75.035714285714292</v>
      </c>
      <c r="L142" s="2">
        <f>EXP(0.06*K142)</f>
        <v>90.210231972995743</v>
      </c>
      <c r="M142" s="2">
        <f>SUMIF(A:A,A142,L:L)</f>
        <v>2559.9989074987229</v>
      </c>
      <c r="N142" s="3">
        <f>L142/M142</f>
        <v>3.5238386902725953E-2</v>
      </c>
      <c r="O142" s="6">
        <f>1/N142</f>
        <v>28.37814349335731</v>
      </c>
      <c r="P142" s="3" t="str">
        <f>IF(O142&gt;21,"",N142)</f>
        <v/>
      </c>
      <c r="Q142" s="3" t="str">
        <f>IF(ISNUMBER(P142),SUMIF(A:A,A142,P:P),"")</f>
        <v/>
      </c>
      <c r="R142" s="3" t="str">
        <f>IFERROR(P142*(1/Q142),"")</f>
        <v/>
      </c>
      <c r="S142" s="7" t="str">
        <f>IFERROR(1/R142,"")</f>
        <v/>
      </c>
    </row>
    <row r="143" spans="1:19" x14ac:dyDescent="0.3">
      <c r="A143" s="1">
        <v>13</v>
      </c>
      <c r="B143" s="5">
        <v>0.71111111111111114</v>
      </c>
      <c r="C143" s="1" t="s">
        <v>157</v>
      </c>
      <c r="D143" s="1">
        <v>1</v>
      </c>
      <c r="E143" s="1">
        <v>6</v>
      </c>
      <c r="F143" s="1" t="s">
        <v>163</v>
      </c>
      <c r="G143" s="1">
        <v>19.579999999999998</v>
      </c>
      <c r="H143" s="1">
        <f>1+COUNTIFS(A:A,A143,G:G,"&gt;"&amp;G143)</f>
        <v>7</v>
      </c>
      <c r="I143" s="2">
        <f>AVERAGEIF(A:A,A143,G:G)</f>
        <v>50.104285714285709</v>
      </c>
      <c r="J143" s="2">
        <f>G143-I143</f>
        <v>-30.52428571428571</v>
      </c>
      <c r="K143" s="2">
        <f>90+J143</f>
        <v>59.47571428571429</v>
      </c>
      <c r="L143" s="2">
        <f>EXP(0.06*K143)</f>
        <v>35.464878088875089</v>
      </c>
      <c r="M143" s="2">
        <f>SUMIF(A:A,A143,L:L)</f>
        <v>2559.9989074987229</v>
      </c>
      <c r="N143" s="3">
        <f>L143/M143</f>
        <v>1.3853473915551966E-2</v>
      </c>
      <c r="O143" s="6">
        <f>1/N143</f>
        <v>72.184060553750058</v>
      </c>
      <c r="P143" s="3" t="str">
        <f>IF(O143&gt;21,"",N143)</f>
        <v/>
      </c>
      <c r="Q143" s="3" t="str">
        <f>IF(ISNUMBER(P143),SUMIF(A:A,A143,P:P),"")</f>
        <v/>
      </c>
      <c r="R143" s="3" t="str">
        <f>IFERROR(P143*(1/Q143),"")</f>
        <v/>
      </c>
      <c r="S143" s="7" t="str">
        <f>IFERROR(1/R143,"")</f>
        <v/>
      </c>
    </row>
    <row r="144" spans="1:19" x14ac:dyDescent="0.3">
      <c r="A144" s="1">
        <v>14</v>
      </c>
      <c r="B144" s="5">
        <v>0.71875</v>
      </c>
      <c r="C144" s="1" t="s">
        <v>30</v>
      </c>
      <c r="D144" s="1">
        <v>7</v>
      </c>
      <c r="E144" s="1">
        <v>4</v>
      </c>
      <c r="F144" s="1" t="s">
        <v>168</v>
      </c>
      <c r="G144" s="1">
        <v>70.3</v>
      </c>
      <c r="H144" s="1">
        <f>1+COUNTIFS(A:A,A144,G:G,"&gt;"&amp;G144)</f>
        <v>1</v>
      </c>
      <c r="I144" s="2">
        <f>AVERAGEIF(A:A,A144,G:G)</f>
        <v>49.70846153846152</v>
      </c>
      <c r="J144" s="2">
        <f>G144-I144</f>
        <v>20.591538461538477</v>
      </c>
      <c r="K144" s="2">
        <f>90+J144</f>
        <v>110.59153846153848</v>
      </c>
      <c r="L144" s="2">
        <f>EXP(0.06*K144)</f>
        <v>761.65394163242468</v>
      </c>
      <c r="M144" s="2">
        <f>SUMIF(A:A,A144,L:L)</f>
        <v>4025.2939880237559</v>
      </c>
      <c r="N144" s="3">
        <f>L144/M144</f>
        <v>0.18921697244934987</v>
      </c>
      <c r="O144" s="6">
        <f>1/N144</f>
        <v>5.2849381694217881</v>
      </c>
      <c r="P144" s="3">
        <f>IF(O144&gt;21,"",N144)</f>
        <v>0.18921697244934987</v>
      </c>
      <c r="Q144" s="3">
        <f>IF(ISNUMBER(P144),SUMIF(A:A,A144,P:P),"")</f>
        <v>0.87027537813008526</v>
      </c>
      <c r="R144" s="3">
        <f>IFERROR(P144*(1/Q144),"")</f>
        <v>0.21742195310168419</v>
      </c>
      <c r="S144" s="7">
        <f>IFERROR(1/R144,"")</f>
        <v>4.5993515637876667</v>
      </c>
    </row>
    <row r="145" spans="1:19" x14ac:dyDescent="0.3">
      <c r="A145" s="1">
        <v>14</v>
      </c>
      <c r="B145" s="5">
        <v>0.71875</v>
      </c>
      <c r="C145" s="1" t="s">
        <v>30</v>
      </c>
      <c r="D145" s="1">
        <v>7</v>
      </c>
      <c r="E145" s="1">
        <v>7</v>
      </c>
      <c r="F145" s="1" t="s">
        <v>171</v>
      </c>
      <c r="G145" s="1">
        <v>68.59</v>
      </c>
      <c r="H145" s="1">
        <f>1+COUNTIFS(A:A,A145,G:G,"&gt;"&amp;G145)</f>
        <v>2</v>
      </c>
      <c r="I145" s="2">
        <f>AVERAGEIF(A:A,A145,G:G)</f>
        <v>49.70846153846152</v>
      </c>
      <c r="J145" s="2">
        <f>G145-I145</f>
        <v>18.881538461538483</v>
      </c>
      <c r="K145" s="2">
        <f>90+J145</f>
        <v>108.88153846153848</v>
      </c>
      <c r="L145" s="2">
        <f>EXP(0.06*K145)</f>
        <v>687.38346360722414</v>
      </c>
      <c r="M145" s="2">
        <f>SUMIF(A:A,A145,L:L)</f>
        <v>4025.2939880237559</v>
      </c>
      <c r="N145" s="3">
        <f>L145/M145</f>
        <v>0.17076602743858207</v>
      </c>
      <c r="O145" s="6">
        <f>1/N145</f>
        <v>5.8559657034808126</v>
      </c>
      <c r="P145" s="3">
        <f>IF(O145&gt;21,"",N145)</f>
        <v>0.17076602743858207</v>
      </c>
      <c r="Q145" s="3">
        <f>IF(ISNUMBER(P145),SUMIF(A:A,A145,P:P),"")</f>
        <v>0.87027537813008526</v>
      </c>
      <c r="R145" s="3">
        <f>IFERROR(P145*(1/Q145),"")</f>
        <v>0.19622068109693969</v>
      </c>
      <c r="S145" s="7">
        <f>IFERROR(1/R145,"")</f>
        <v>5.096302766913575</v>
      </c>
    </row>
    <row r="146" spans="1:19" x14ac:dyDescent="0.3">
      <c r="A146" s="1">
        <v>14</v>
      </c>
      <c r="B146" s="5">
        <v>0.71875</v>
      </c>
      <c r="C146" s="1" t="s">
        <v>30</v>
      </c>
      <c r="D146" s="1">
        <v>7</v>
      </c>
      <c r="E146" s="1">
        <v>3</v>
      </c>
      <c r="F146" s="1" t="s">
        <v>167</v>
      </c>
      <c r="G146" s="1">
        <v>60.88</v>
      </c>
      <c r="H146" s="1">
        <f>1+COUNTIFS(A:A,A146,G:G,"&gt;"&amp;G146)</f>
        <v>3</v>
      </c>
      <c r="I146" s="2">
        <f>AVERAGEIF(A:A,A146,G:G)</f>
        <v>49.70846153846152</v>
      </c>
      <c r="J146" s="2">
        <f>G146-I146</f>
        <v>11.171538461538482</v>
      </c>
      <c r="K146" s="2">
        <f>90+J146</f>
        <v>101.17153846153849</v>
      </c>
      <c r="L146" s="2">
        <f>EXP(0.06*K146)</f>
        <v>432.80717595275325</v>
      </c>
      <c r="M146" s="2">
        <f>SUMIF(A:A,A146,L:L)</f>
        <v>4025.2939880237559</v>
      </c>
      <c r="N146" s="3">
        <f>L146/M146</f>
        <v>0.10752187970380835</v>
      </c>
      <c r="O146" s="6">
        <f>1/N146</f>
        <v>9.3004326445437009</v>
      </c>
      <c r="P146" s="3">
        <f>IF(O146&gt;21,"",N146)</f>
        <v>0.10752187970380835</v>
      </c>
      <c r="Q146" s="3">
        <f>IF(ISNUMBER(P146),SUMIF(A:A,A146,P:P),"")</f>
        <v>0.87027537813008526</v>
      </c>
      <c r="R146" s="3">
        <f>IFERROR(P146*(1/Q146),"")</f>
        <v>0.12354926084986446</v>
      </c>
      <c r="S146" s="7">
        <f>IFERROR(1/R146,"")</f>
        <v>8.0939375365036597</v>
      </c>
    </row>
    <row r="147" spans="1:19" x14ac:dyDescent="0.3">
      <c r="A147" s="1">
        <v>14</v>
      </c>
      <c r="B147" s="5">
        <v>0.71875</v>
      </c>
      <c r="C147" s="1" t="s">
        <v>30</v>
      </c>
      <c r="D147" s="1">
        <v>7</v>
      </c>
      <c r="E147" s="1">
        <v>11</v>
      </c>
      <c r="F147" s="1" t="s">
        <v>175</v>
      </c>
      <c r="G147" s="1">
        <v>59.63</v>
      </c>
      <c r="H147" s="1">
        <f>1+COUNTIFS(A:A,A147,G:G,"&gt;"&amp;G147)</f>
        <v>4</v>
      </c>
      <c r="I147" s="2">
        <f>AVERAGEIF(A:A,A147,G:G)</f>
        <v>49.70846153846152</v>
      </c>
      <c r="J147" s="2">
        <f>G147-I147</f>
        <v>9.9215384615384821</v>
      </c>
      <c r="K147" s="2">
        <f>90+J147</f>
        <v>99.921538461538489</v>
      </c>
      <c r="L147" s="2">
        <f>EXP(0.06*K147)</f>
        <v>401.53403832642266</v>
      </c>
      <c r="M147" s="2">
        <f>SUMIF(A:A,A147,L:L)</f>
        <v>4025.2939880237559</v>
      </c>
      <c r="N147" s="3">
        <f>L147/M147</f>
        <v>9.9752723533010415E-2</v>
      </c>
      <c r="O147" s="6">
        <f>1/N147</f>
        <v>10.024788943923697</v>
      </c>
      <c r="P147" s="3">
        <f>IF(O147&gt;21,"",N147)</f>
        <v>9.9752723533010415E-2</v>
      </c>
      <c r="Q147" s="3">
        <f>IF(ISNUMBER(P147),SUMIF(A:A,A147,P:P),"")</f>
        <v>0.87027537813008526</v>
      </c>
      <c r="R147" s="3">
        <f>IFERROR(P147*(1/Q147),"")</f>
        <v>0.11462202199416904</v>
      </c>
      <c r="S147" s="7">
        <f>IFERROR(1/R147,"")</f>
        <v>8.7243269888474941</v>
      </c>
    </row>
    <row r="148" spans="1:19" x14ac:dyDescent="0.3">
      <c r="A148" s="1">
        <v>14</v>
      </c>
      <c r="B148" s="5">
        <v>0.71875</v>
      </c>
      <c r="C148" s="1" t="s">
        <v>30</v>
      </c>
      <c r="D148" s="1">
        <v>7</v>
      </c>
      <c r="E148" s="1">
        <v>6</v>
      </c>
      <c r="F148" s="1" t="s">
        <v>170</v>
      </c>
      <c r="G148" s="1">
        <v>58.41</v>
      </c>
      <c r="H148" s="1">
        <f>1+COUNTIFS(A:A,A148,G:G,"&gt;"&amp;G148)</f>
        <v>5</v>
      </c>
      <c r="I148" s="2">
        <f>AVERAGEIF(A:A,A148,G:G)</f>
        <v>49.70846153846152</v>
      </c>
      <c r="J148" s="2">
        <f>G148-I148</f>
        <v>8.7015384615384761</v>
      </c>
      <c r="K148" s="2">
        <f>90+J148</f>
        <v>98.701538461538476</v>
      </c>
      <c r="L148" s="2">
        <f>EXP(0.06*K148)</f>
        <v>373.19172950161811</v>
      </c>
      <c r="M148" s="2">
        <f>SUMIF(A:A,A148,L:L)</f>
        <v>4025.2939880237559</v>
      </c>
      <c r="N148" s="3">
        <f>L148/M148</f>
        <v>9.2711670405181759E-2</v>
      </c>
      <c r="O148" s="6">
        <f>1/N148</f>
        <v>10.786128603116063</v>
      </c>
      <c r="P148" s="3">
        <f>IF(O148&gt;21,"",N148)</f>
        <v>9.2711670405181759E-2</v>
      </c>
      <c r="Q148" s="3">
        <f>IF(ISNUMBER(P148),SUMIF(A:A,A148,P:P),"")</f>
        <v>0.87027537813008526</v>
      </c>
      <c r="R148" s="3">
        <f>IFERROR(P148*(1/Q148),"")</f>
        <v>0.10653141837056958</v>
      </c>
      <c r="S148" s="7">
        <f>IFERROR(1/R148,"")</f>
        <v>9.3869021486365618</v>
      </c>
    </row>
    <row r="149" spans="1:19" x14ac:dyDescent="0.3">
      <c r="A149" s="1">
        <v>14</v>
      </c>
      <c r="B149" s="5">
        <v>0.71875</v>
      </c>
      <c r="C149" s="1" t="s">
        <v>30</v>
      </c>
      <c r="D149" s="1">
        <v>7</v>
      </c>
      <c r="E149" s="1">
        <v>8</v>
      </c>
      <c r="F149" s="1" t="s">
        <v>172</v>
      </c>
      <c r="G149" s="1">
        <v>56.61</v>
      </c>
      <c r="H149" s="1">
        <f>1+COUNTIFS(A:A,A149,G:G,"&gt;"&amp;G149)</f>
        <v>6</v>
      </c>
      <c r="I149" s="2">
        <f>AVERAGEIF(A:A,A149,G:G)</f>
        <v>49.70846153846152</v>
      </c>
      <c r="J149" s="2">
        <f>G149-I149</f>
        <v>6.9015384615384789</v>
      </c>
      <c r="K149" s="2">
        <f>90+J149</f>
        <v>96.901538461538479</v>
      </c>
      <c r="L149" s="2">
        <f>EXP(0.06*K149)</f>
        <v>334.9871951602546</v>
      </c>
      <c r="M149" s="2">
        <f>SUMIF(A:A,A149,L:L)</f>
        <v>4025.2939880237559</v>
      </c>
      <c r="N149" s="3">
        <f>L149/M149</f>
        <v>8.3220553866854022E-2</v>
      </c>
      <c r="O149" s="6">
        <f>1/N149</f>
        <v>12.016262251749934</v>
      </c>
      <c r="P149" s="3">
        <f>IF(O149&gt;21,"",N149)</f>
        <v>8.3220553866854022E-2</v>
      </c>
      <c r="Q149" s="3">
        <f>IF(ISNUMBER(P149),SUMIF(A:A,A149,P:P),"")</f>
        <v>0.87027537813008526</v>
      </c>
      <c r="R149" s="3">
        <f>IFERROR(P149*(1/Q149),"")</f>
        <v>9.5625541016299498E-2</v>
      </c>
      <c r="S149" s="7">
        <f>IFERROR(1/R149,"")</f>
        <v>10.457457174851944</v>
      </c>
    </row>
    <row r="150" spans="1:19" x14ac:dyDescent="0.3">
      <c r="A150" s="1">
        <v>14</v>
      </c>
      <c r="B150" s="5">
        <v>0.71875</v>
      </c>
      <c r="C150" s="1" t="s">
        <v>30</v>
      </c>
      <c r="D150" s="1">
        <v>7</v>
      </c>
      <c r="E150" s="1">
        <v>5</v>
      </c>
      <c r="F150" s="1" t="s">
        <v>169</v>
      </c>
      <c r="G150" s="1">
        <v>54.32</v>
      </c>
      <c r="H150" s="1">
        <f>1+COUNTIFS(A:A,A150,G:G,"&gt;"&amp;G150)</f>
        <v>7</v>
      </c>
      <c r="I150" s="2">
        <f>AVERAGEIF(A:A,A150,G:G)</f>
        <v>49.70846153846152</v>
      </c>
      <c r="J150" s="2">
        <f>G150-I150</f>
        <v>4.6115384615384798</v>
      </c>
      <c r="K150" s="2">
        <f>90+J150</f>
        <v>94.611538461538487</v>
      </c>
      <c r="L150" s="2">
        <f>EXP(0.06*K150)</f>
        <v>291.98204413591577</v>
      </c>
      <c r="M150" s="2">
        <f>SUMIF(A:A,A150,L:L)</f>
        <v>4025.2939880237559</v>
      </c>
      <c r="N150" s="3">
        <f>L150/M150</f>
        <v>7.2536824640544145E-2</v>
      </c>
      <c r="O150" s="6">
        <f>1/N150</f>
        <v>13.786101128020075</v>
      </c>
      <c r="P150" s="3">
        <f>IF(O150&gt;21,"",N150)</f>
        <v>7.2536824640544145E-2</v>
      </c>
      <c r="Q150" s="3">
        <f>IF(ISNUMBER(P150),SUMIF(A:A,A150,P:P),"")</f>
        <v>0.87027537813008526</v>
      </c>
      <c r="R150" s="3">
        <f>IFERROR(P150*(1/Q150),"")</f>
        <v>8.3349278243859071E-2</v>
      </c>
      <c r="S150" s="7">
        <f>IFERROR(1/R150,"")</f>
        <v>11.997704372127266</v>
      </c>
    </row>
    <row r="151" spans="1:19" x14ac:dyDescent="0.3">
      <c r="A151" s="1">
        <v>14</v>
      </c>
      <c r="B151" s="5">
        <v>0.71875</v>
      </c>
      <c r="C151" s="1" t="s">
        <v>30</v>
      </c>
      <c r="D151" s="1">
        <v>7</v>
      </c>
      <c r="E151" s="1">
        <v>9</v>
      </c>
      <c r="F151" s="1" t="s">
        <v>173</v>
      </c>
      <c r="G151" s="1">
        <v>49.57</v>
      </c>
      <c r="H151" s="1">
        <f>1+COUNTIFS(A:A,A151,G:G,"&gt;"&amp;G151)</f>
        <v>8</v>
      </c>
      <c r="I151" s="2">
        <f>AVERAGEIF(A:A,A151,G:G)</f>
        <v>49.70846153846152</v>
      </c>
      <c r="J151" s="2">
        <f>G151-I151</f>
        <v>-0.13846153846152021</v>
      </c>
      <c r="K151" s="2">
        <f>90+J151</f>
        <v>89.861538461538487</v>
      </c>
      <c r="L151" s="2">
        <f>EXP(0.06*K151)</f>
        <v>219.57465919551973</v>
      </c>
      <c r="M151" s="2">
        <f>SUMIF(A:A,A151,L:L)</f>
        <v>4025.2939880237559</v>
      </c>
      <c r="N151" s="3">
        <f>L151/M151</f>
        <v>5.4548726092754615E-2</v>
      </c>
      <c r="O151" s="6">
        <f>1/N151</f>
        <v>18.332233795883717</v>
      </c>
      <c r="P151" s="3">
        <f>IF(O151&gt;21,"",N151)</f>
        <v>5.4548726092754615E-2</v>
      </c>
      <c r="Q151" s="3">
        <f>IF(ISNUMBER(P151),SUMIF(A:A,A151,P:P),"")</f>
        <v>0.87027537813008526</v>
      </c>
      <c r="R151" s="3">
        <f>IFERROR(P151*(1/Q151),"")</f>
        <v>6.2679845326614414E-2</v>
      </c>
      <c r="S151" s="7">
        <f>IFERROR(1/R151,"")</f>
        <v>15.954091698681829</v>
      </c>
    </row>
    <row r="152" spans="1:19" x14ac:dyDescent="0.3">
      <c r="A152" s="1">
        <v>14</v>
      </c>
      <c r="B152" s="5">
        <v>0.71875</v>
      </c>
      <c r="C152" s="1" t="s">
        <v>30</v>
      </c>
      <c r="D152" s="1">
        <v>7</v>
      </c>
      <c r="E152" s="1">
        <v>10</v>
      </c>
      <c r="F152" s="1" t="s">
        <v>174</v>
      </c>
      <c r="G152" s="1">
        <v>46.56</v>
      </c>
      <c r="H152" s="1">
        <f>1+COUNTIFS(A:A,A152,G:G,"&gt;"&amp;G152)</f>
        <v>9</v>
      </c>
      <c r="I152" s="2">
        <f>AVERAGEIF(A:A,A152,G:G)</f>
        <v>49.70846153846152</v>
      </c>
      <c r="J152" s="2">
        <f>G152-I152</f>
        <v>-3.1484615384615182</v>
      </c>
      <c r="K152" s="2">
        <f>90+J152</f>
        <v>86.851538461538482</v>
      </c>
      <c r="L152" s="2">
        <f>EXP(0.06*K152)</f>
        <v>183.29416250974506</v>
      </c>
      <c r="M152" s="2">
        <f>SUMIF(A:A,A152,L:L)</f>
        <v>4025.2939880237559</v>
      </c>
      <c r="N152" s="3">
        <f>L152/M152</f>
        <v>4.553559641981194E-2</v>
      </c>
      <c r="O152" s="6">
        <f>1/N152</f>
        <v>21.960841157774166</v>
      </c>
      <c r="P152" s="3" t="str">
        <f>IF(O152&gt;21,"",N152)</f>
        <v/>
      </c>
      <c r="Q152" s="3" t="str">
        <f>IF(ISNUMBER(P152),SUMIF(A:A,A152,P:P),"")</f>
        <v/>
      </c>
      <c r="R152" s="3" t="str">
        <f>IFERROR(P152*(1/Q152),"")</f>
        <v/>
      </c>
      <c r="S152" s="7" t="str">
        <f>IFERROR(1/R152,"")</f>
        <v/>
      </c>
    </row>
    <row r="153" spans="1:19" x14ac:dyDescent="0.3">
      <c r="A153" s="1">
        <v>14</v>
      </c>
      <c r="B153" s="5">
        <v>0.71875</v>
      </c>
      <c r="C153" s="1" t="s">
        <v>30</v>
      </c>
      <c r="D153" s="1">
        <v>7</v>
      </c>
      <c r="E153" s="1">
        <v>2</v>
      </c>
      <c r="F153" s="1" t="s">
        <v>166</v>
      </c>
      <c r="G153" s="1">
        <v>43.49</v>
      </c>
      <c r="H153" s="1">
        <f>1+COUNTIFS(A:A,A153,G:G,"&gt;"&amp;G153)</f>
        <v>10</v>
      </c>
      <c r="I153" s="2">
        <f>AVERAGEIF(A:A,A153,G:G)</f>
        <v>49.70846153846152</v>
      </c>
      <c r="J153" s="2">
        <f>G153-I153</f>
        <v>-6.2184615384615185</v>
      </c>
      <c r="K153" s="2">
        <f>90+J153</f>
        <v>83.781538461538474</v>
      </c>
      <c r="L153" s="2">
        <f>EXP(0.06*K153)</f>
        <v>152.45848167857264</v>
      </c>
      <c r="M153" s="2">
        <f>SUMIF(A:A,A153,L:L)</f>
        <v>4025.2939880237559</v>
      </c>
      <c r="N153" s="3">
        <f>L153/M153</f>
        <v>3.7875117229244443E-2</v>
      </c>
      <c r="O153" s="6">
        <f>1/N153</f>
        <v>26.402558543841863</v>
      </c>
      <c r="P153" s="3" t="str">
        <f>IF(O153&gt;21,"",N153)</f>
        <v/>
      </c>
      <c r="Q153" s="3" t="str">
        <f>IF(ISNUMBER(P153),SUMIF(A:A,A153,P:P),"")</f>
        <v/>
      </c>
      <c r="R153" s="3" t="str">
        <f>IFERROR(P153*(1/Q153),"")</f>
        <v/>
      </c>
      <c r="S153" s="7" t="str">
        <f>IFERROR(1/R153,"")</f>
        <v/>
      </c>
    </row>
    <row r="154" spans="1:19" x14ac:dyDescent="0.3">
      <c r="A154" s="1">
        <v>14</v>
      </c>
      <c r="B154" s="5">
        <v>0.71875</v>
      </c>
      <c r="C154" s="1" t="s">
        <v>30</v>
      </c>
      <c r="D154" s="1">
        <v>7</v>
      </c>
      <c r="E154" s="1">
        <v>1</v>
      </c>
      <c r="F154" s="1" t="s">
        <v>165</v>
      </c>
      <c r="G154" s="1">
        <v>38.18</v>
      </c>
      <c r="H154" s="1">
        <f>1+COUNTIFS(A:A,A154,G:G,"&gt;"&amp;G154)</f>
        <v>11</v>
      </c>
      <c r="I154" s="2">
        <f>AVERAGEIF(A:A,A154,G:G)</f>
        <v>49.70846153846152</v>
      </c>
      <c r="J154" s="2">
        <f>G154-I154</f>
        <v>-11.528461538461521</v>
      </c>
      <c r="K154" s="2">
        <f>90+J154</f>
        <v>78.471538461538472</v>
      </c>
      <c r="L154" s="2">
        <f>EXP(0.06*K154)</f>
        <v>110.86267882021899</v>
      </c>
      <c r="M154" s="2">
        <f>SUMIF(A:A,A154,L:L)</f>
        <v>4025.2939880237559</v>
      </c>
      <c r="N154" s="3">
        <f>L154/M154</f>
        <v>2.7541511042438849E-2</v>
      </c>
      <c r="O154" s="6">
        <f>1/N154</f>
        <v>36.308828461121657</v>
      </c>
      <c r="P154" s="3" t="str">
        <f>IF(O154&gt;21,"",N154)</f>
        <v/>
      </c>
      <c r="Q154" s="3" t="str">
        <f>IF(ISNUMBER(P154),SUMIF(A:A,A154,P:P),"")</f>
        <v/>
      </c>
      <c r="R154" s="3" t="str">
        <f>IFERROR(P154*(1/Q154),"")</f>
        <v/>
      </c>
      <c r="S154" s="7" t="str">
        <f>IFERROR(1/R154,"")</f>
        <v/>
      </c>
    </row>
    <row r="155" spans="1:19" x14ac:dyDescent="0.3">
      <c r="A155" s="1">
        <v>14</v>
      </c>
      <c r="B155" s="5">
        <v>0.71875</v>
      </c>
      <c r="C155" s="1" t="s">
        <v>30</v>
      </c>
      <c r="D155" s="1">
        <v>7</v>
      </c>
      <c r="E155" s="1">
        <v>13</v>
      </c>
      <c r="F155" s="1" t="s">
        <v>177</v>
      </c>
      <c r="G155" s="1">
        <v>23.52</v>
      </c>
      <c r="H155" s="1">
        <f>1+COUNTIFS(A:A,A155,G:G,"&gt;"&amp;G155)</f>
        <v>12</v>
      </c>
      <c r="I155" s="2">
        <f>AVERAGEIF(A:A,A155,G:G)</f>
        <v>49.70846153846152</v>
      </c>
      <c r="J155" s="2">
        <f>G155-I155</f>
        <v>-26.188461538461521</v>
      </c>
      <c r="K155" s="2">
        <f>90+J155</f>
        <v>63.811538461538476</v>
      </c>
      <c r="L155" s="2">
        <f>EXP(0.06*K155)</f>
        <v>46.002341974963684</v>
      </c>
      <c r="M155" s="2">
        <f>SUMIF(A:A,A155,L:L)</f>
        <v>4025.2939880237559</v>
      </c>
      <c r="N155" s="3">
        <f>L155/M155</f>
        <v>1.1428318555571845E-2</v>
      </c>
      <c r="O155" s="6">
        <f>1/N155</f>
        <v>87.501936101742004</v>
      </c>
      <c r="P155" s="3" t="str">
        <f>IF(O155&gt;21,"",N155)</f>
        <v/>
      </c>
      <c r="Q155" s="3" t="str">
        <f>IF(ISNUMBER(P155),SUMIF(A:A,A155,P:P),"")</f>
        <v/>
      </c>
      <c r="R155" s="3" t="str">
        <f>IFERROR(P155*(1/Q155),"")</f>
        <v/>
      </c>
      <c r="S155" s="7" t="str">
        <f>IFERROR(1/R155,"")</f>
        <v/>
      </c>
    </row>
    <row r="156" spans="1:19" x14ac:dyDescent="0.3">
      <c r="A156" s="1">
        <v>14</v>
      </c>
      <c r="B156" s="5">
        <v>0.71875</v>
      </c>
      <c r="C156" s="1" t="s">
        <v>30</v>
      </c>
      <c r="D156" s="1">
        <v>7</v>
      </c>
      <c r="E156" s="1">
        <v>12</v>
      </c>
      <c r="F156" s="1" t="s">
        <v>176</v>
      </c>
      <c r="G156" s="1">
        <v>16.149999999999999</v>
      </c>
      <c r="H156" s="1">
        <f>1+COUNTIFS(A:A,A156,G:G,"&gt;"&amp;G156)</f>
        <v>13</v>
      </c>
      <c r="I156" s="2">
        <f>AVERAGEIF(A:A,A156,G:G)</f>
        <v>49.70846153846152</v>
      </c>
      <c r="J156" s="2">
        <f>G156-I156</f>
        <v>-33.558461538461522</v>
      </c>
      <c r="K156" s="2">
        <f>90+J156</f>
        <v>56.441538461538478</v>
      </c>
      <c r="L156" s="2">
        <f>EXP(0.06*K156)</f>
        <v>29.562075528122048</v>
      </c>
      <c r="M156" s="2">
        <f>SUMIF(A:A,A156,L:L)</f>
        <v>4025.2939880237559</v>
      </c>
      <c r="N156" s="3">
        <f>L156/M156</f>
        <v>7.3440786228475552E-3</v>
      </c>
      <c r="O156" s="6">
        <f>1/N156</f>
        <v>136.16411960637006</v>
      </c>
      <c r="P156" s="3" t="str">
        <f>IF(O156&gt;21,"",N156)</f>
        <v/>
      </c>
      <c r="Q156" s="3" t="str">
        <f>IF(ISNUMBER(P156),SUMIF(A:A,A156,P:P),"")</f>
        <v/>
      </c>
      <c r="R156" s="3" t="str">
        <f>IFERROR(P156*(1/Q156),"")</f>
        <v/>
      </c>
      <c r="S156" s="7" t="str">
        <f>IFERROR(1/R156,"")</f>
        <v/>
      </c>
    </row>
    <row r="157" spans="1:19" x14ac:dyDescent="0.3">
      <c r="A157" s="1">
        <v>15</v>
      </c>
      <c r="B157" s="5">
        <v>0.72916666666666663</v>
      </c>
      <c r="C157" s="1" t="s">
        <v>21</v>
      </c>
      <c r="D157" s="1">
        <v>8</v>
      </c>
      <c r="E157" s="1">
        <v>13</v>
      </c>
      <c r="F157" s="1" t="s">
        <v>190</v>
      </c>
      <c r="G157" s="1">
        <v>75.25</v>
      </c>
      <c r="H157" s="1">
        <f>1+COUNTIFS(A:A,A157,G:G,"&gt;"&amp;G157)</f>
        <v>1</v>
      </c>
      <c r="I157" s="2">
        <f>AVERAGEIF(A:A,A157,G:G)</f>
        <v>48.846923076923076</v>
      </c>
      <c r="J157" s="2">
        <f>G157-I157</f>
        <v>26.403076923076924</v>
      </c>
      <c r="K157" s="2">
        <f>90+J157</f>
        <v>116.40307692307692</v>
      </c>
      <c r="L157" s="2">
        <f>EXP(0.06*K157)</f>
        <v>1079.4259115239629</v>
      </c>
      <c r="M157" s="2">
        <f>SUMIF(A:A,A157,L:L)</f>
        <v>3770.2435113462375</v>
      </c>
      <c r="N157" s="3">
        <f>L157/M157</f>
        <v>0.28630137768966896</v>
      </c>
      <c r="O157" s="6">
        <f>1/N157</f>
        <v>3.4928228710234546</v>
      </c>
      <c r="P157" s="3">
        <f>IF(O157&gt;21,"",N157)</f>
        <v>0.28630137768966896</v>
      </c>
      <c r="Q157" s="3">
        <f>IF(ISNUMBER(P157),SUMIF(A:A,A157,P:P),"")</f>
        <v>0.7544271648970623</v>
      </c>
      <c r="R157" s="3">
        <f>IFERROR(P157*(1/Q157),"")</f>
        <v>0.37949505401059269</v>
      </c>
      <c r="S157" s="7">
        <f>IFERROR(1/R157,"")</f>
        <v>2.6350804560738421</v>
      </c>
    </row>
    <row r="158" spans="1:19" x14ac:dyDescent="0.3">
      <c r="A158" s="1">
        <v>15</v>
      </c>
      <c r="B158" s="5">
        <v>0.72916666666666663</v>
      </c>
      <c r="C158" s="1" t="s">
        <v>21</v>
      </c>
      <c r="D158" s="1">
        <v>8</v>
      </c>
      <c r="E158" s="1">
        <v>1</v>
      </c>
      <c r="F158" s="1" t="s">
        <v>178</v>
      </c>
      <c r="G158" s="1">
        <v>64.89</v>
      </c>
      <c r="H158" s="1">
        <f>1+COUNTIFS(A:A,A158,G:G,"&gt;"&amp;G158)</f>
        <v>2</v>
      </c>
      <c r="I158" s="2">
        <f>AVERAGEIF(A:A,A158,G:G)</f>
        <v>48.846923076923076</v>
      </c>
      <c r="J158" s="2">
        <f>G158-I158</f>
        <v>16.043076923076924</v>
      </c>
      <c r="K158" s="2">
        <f>90+J158</f>
        <v>106.04307692307692</v>
      </c>
      <c r="L158" s="2">
        <f>EXP(0.06*K158)</f>
        <v>579.74283389888205</v>
      </c>
      <c r="M158" s="2">
        <f>SUMIF(A:A,A158,L:L)</f>
        <v>3770.2435113462375</v>
      </c>
      <c r="N158" s="3">
        <f>L158/M158</f>
        <v>0.15376800786320399</v>
      </c>
      <c r="O158" s="6">
        <f>1/N158</f>
        <v>6.5033033457104157</v>
      </c>
      <c r="P158" s="3">
        <f>IF(O158&gt;21,"",N158)</f>
        <v>0.15376800786320399</v>
      </c>
      <c r="Q158" s="3">
        <f>IF(ISNUMBER(P158),SUMIF(A:A,A158,P:P),"")</f>
        <v>0.7544271648970623</v>
      </c>
      <c r="R158" s="3">
        <f>IFERROR(P158*(1/Q158),"")</f>
        <v>0.20382087896342499</v>
      </c>
      <c r="S158" s="7">
        <f>IFERROR(1/R158,"")</f>
        <v>4.9062687055698886</v>
      </c>
    </row>
    <row r="159" spans="1:19" x14ac:dyDescent="0.3">
      <c r="A159" s="1">
        <v>15</v>
      </c>
      <c r="B159" s="5">
        <v>0.72916666666666663</v>
      </c>
      <c r="C159" s="1" t="s">
        <v>21</v>
      </c>
      <c r="D159" s="1">
        <v>8</v>
      </c>
      <c r="E159" s="1">
        <v>5</v>
      </c>
      <c r="F159" s="1" t="s">
        <v>182</v>
      </c>
      <c r="G159" s="1">
        <v>55.76</v>
      </c>
      <c r="H159" s="1">
        <f>1+COUNTIFS(A:A,A159,G:G,"&gt;"&amp;G159)</f>
        <v>3</v>
      </c>
      <c r="I159" s="2">
        <f>AVERAGEIF(A:A,A159,G:G)</f>
        <v>48.846923076923076</v>
      </c>
      <c r="J159" s="2">
        <f>G159-I159</f>
        <v>6.9130769230769218</v>
      </c>
      <c r="K159" s="2">
        <f>90+J159</f>
        <v>96.913076923076915</v>
      </c>
      <c r="L159" s="2">
        <f>EXP(0.06*K159)</f>
        <v>335.2191896688135</v>
      </c>
      <c r="M159" s="2">
        <f>SUMIF(A:A,A159,L:L)</f>
        <v>3770.2435113462375</v>
      </c>
      <c r="N159" s="3">
        <f>L159/M159</f>
        <v>8.8911813961087383E-2</v>
      </c>
      <c r="O159" s="6">
        <f>1/N159</f>
        <v>11.247099293662528</v>
      </c>
      <c r="P159" s="3">
        <f>IF(O159&gt;21,"",N159)</f>
        <v>8.8911813961087383E-2</v>
      </c>
      <c r="Q159" s="3">
        <f>IF(ISNUMBER(P159),SUMIF(A:A,A159,P:P),"")</f>
        <v>0.7544271648970623</v>
      </c>
      <c r="R159" s="3">
        <f>IFERROR(P159*(1/Q159),"")</f>
        <v>0.1178534099752611</v>
      </c>
      <c r="S159" s="7">
        <f>IFERROR(1/R159,"")</f>
        <v>8.4851172334335718</v>
      </c>
    </row>
    <row r="160" spans="1:19" x14ac:dyDescent="0.3">
      <c r="A160" s="1">
        <v>15</v>
      </c>
      <c r="B160" s="5">
        <v>0.72916666666666663</v>
      </c>
      <c r="C160" s="1" t="s">
        <v>21</v>
      </c>
      <c r="D160" s="1">
        <v>8</v>
      </c>
      <c r="E160" s="1">
        <v>10</v>
      </c>
      <c r="F160" s="1" t="s">
        <v>187</v>
      </c>
      <c r="G160" s="1">
        <v>54.66</v>
      </c>
      <c r="H160" s="1">
        <f>1+COUNTIFS(A:A,A160,G:G,"&gt;"&amp;G160)</f>
        <v>4</v>
      </c>
      <c r="I160" s="2">
        <f>AVERAGEIF(A:A,A160,G:G)</f>
        <v>48.846923076923076</v>
      </c>
      <c r="J160" s="2">
        <f>G160-I160</f>
        <v>5.8130769230769204</v>
      </c>
      <c r="K160" s="2">
        <f>90+J160</f>
        <v>95.81307692307692</v>
      </c>
      <c r="L160" s="2">
        <f>EXP(0.06*K160)</f>
        <v>313.80902975180254</v>
      </c>
      <c r="M160" s="2">
        <f>SUMIF(A:A,A160,L:L)</f>
        <v>3770.2435113462375</v>
      </c>
      <c r="N160" s="3">
        <f>L160/M160</f>
        <v>8.3233093249128365E-2</v>
      </c>
      <c r="O160" s="6">
        <f>1/N160</f>
        <v>12.014451956109083</v>
      </c>
      <c r="P160" s="3">
        <f>IF(O160&gt;21,"",N160)</f>
        <v>8.3233093249128365E-2</v>
      </c>
      <c r="Q160" s="3">
        <f>IF(ISNUMBER(P160),SUMIF(A:A,A160,P:P),"")</f>
        <v>0.7544271648970623</v>
      </c>
      <c r="R160" s="3">
        <f>IFERROR(P160*(1/Q160),"")</f>
        <v>0.11032621453985568</v>
      </c>
      <c r="S160" s="7">
        <f>IFERROR(1/R160,"")</f>
        <v>9.0640289270393382</v>
      </c>
    </row>
    <row r="161" spans="1:19" x14ac:dyDescent="0.3">
      <c r="A161" s="1">
        <v>15</v>
      </c>
      <c r="B161" s="5">
        <v>0.72916666666666663</v>
      </c>
      <c r="C161" s="1" t="s">
        <v>21</v>
      </c>
      <c r="D161" s="1">
        <v>8</v>
      </c>
      <c r="E161" s="1">
        <v>11</v>
      </c>
      <c r="F161" s="1" t="s">
        <v>188</v>
      </c>
      <c r="G161" s="1">
        <v>52.74</v>
      </c>
      <c r="H161" s="1">
        <f>1+COUNTIFS(A:A,A161,G:G,"&gt;"&amp;G161)</f>
        <v>5</v>
      </c>
      <c r="I161" s="2">
        <f>AVERAGEIF(A:A,A161,G:G)</f>
        <v>48.846923076923076</v>
      </c>
      <c r="J161" s="2">
        <f>G161-I161</f>
        <v>3.8930769230769258</v>
      </c>
      <c r="K161" s="2">
        <f>90+J161</f>
        <v>93.893076923076933</v>
      </c>
      <c r="L161" s="2">
        <f>EXP(0.06*K161)</f>
        <v>279.66280661805604</v>
      </c>
      <c r="M161" s="2">
        <f>SUMIF(A:A,A161,L:L)</f>
        <v>3770.2435113462375</v>
      </c>
      <c r="N161" s="3">
        <f>L161/M161</f>
        <v>7.4176324626362686E-2</v>
      </c>
      <c r="O161" s="6">
        <f>1/N161</f>
        <v>13.481390525038151</v>
      </c>
      <c r="P161" s="3">
        <f>IF(O161&gt;21,"",N161)</f>
        <v>7.4176324626362686E-2</v>
      </c>
      <c r="Q161" s="3">
        <f>IF(ISNUMBER(P161),SUMIF(A:A,A161,P:P),"")</f>
        <v>0.7544271648970623</v>
      </c>
      <c r="R161" s="3">
        <f>IFERROR(P161*(1/Q161),"")</f>
        <v>9.8321386182433745E-2</v>
      </c>
      <c r="S161" s="7">
        <f>IFERROR(1/R161,"")</f>
        <v>10.170727232674651</v>
      </c>
    </row>
    <row r="162" spans="1:19" x14ac:dyDescent="0.3">
      <c r="A162" s="1">
        <v>15</v>
      </c>
      <c r="B162" s="5">
        <v>0.72916666666666663</v>
      </c>
      <c r="C162" s="1" t="s">
        <v>21</v>
      </c>
      <c r="D162" s="1">
        <v>8</v>
      </c>
      <c r="E162" s="1">
        <v>9</v>
      </c>
      <c r="F162" s="1" t="s">
        <v>186</v>
      </c>
      <c r="G162" s="1">
        <v>51.3</v>
      </c>
      <c r="H162" s="1">
        <f>1+COUNTIFS(A:A,A162,G:G,"&gt;"&amp;G162)</f>
        <v>6</v>
      </c>
      <c r="I162" s="2">
        <f>AVERAGEIF(A:A,A162,G:G)</f>
        <v>48.846923076923076</v>
      </c>
      <c r="J162" s="2">
        <f>G162-I162</f>
        <v>2.4530769230769209</v>
      </c>
      <c r="K162" s="2">
        <f>90+J162</f>
        <v>92.453076923076921</v>
      </c>
      <c r="L162" s="2">
        <f>EXP(0.06*K162)</f>
        <v>256.51435177497001</v>
      </c>
      <c r="M162" s="2">
        <f>SUMIF(A:A,A162,L:L)</f>
        <v>3770.2435113462375</v>
      </c>
      <c r="N162" s="3">
        <f>L162/M162</f>
        <v>6.8036547507610901E-2</v>
      </c>
      <c r="O162" s="6">
        <f>1/N162</f>
        <v>14.69798272594792</v>
      </c>
      <c r="P162" s="3">
        <f>IF(O162&gt;21,"",N162)</f>
        <v>6.8036547507610901E-2</v>
      </c>
      <c r="Q162" s="3">
        <f>IF(ISNUMBER(P162),SUMIF(A:A,A162,P:P),"")</f>
        <v>0.7544271648970623</v>
      </c>
      <c r="R162" s="3">
        <f>IFERROR(P162*(1/Q162),"")</f>
        <v>9.0183056328431835E-2</v>
      </c>
      <c r="S162" s="7">
        <f>IFERROR(1/R162,"")</f>
        <v>11.088557437642883</v>
      </c>
    </row>
    <row r="163" spans="1:19" x14ac:dyDescent="0.3">
      <c r="A163" s="1">
        <v>15</v>
      </c>
      <c r="B163" s="5">
        <v>0.72916666666666663</v>
      </c>
      <c r="C163" s="1" t="s">
        <v>21</v>
      </c>
      <c r="D163" s="1">
        <v>8</v>
      </c>
      <c r="E163" s="1">
        <v>8</v>
      </c>
      <c r="F163" s="1" t="s">
        <v>185</v>
      </c>
      <c r="G163" s="1">
        <v>43.57</v>
      </c>
      <c r="H163" s="1">
        <f>1+COUNTIFS(A:A,A163,G:G,"&gt;"&amp;G163)</f>
        <v>7</v>
      </c>
      <c r="I163" s="2">
        <f>AVERAGEIF(A:A,A163,G:G)</f>
        <v>48.846923076923076</v>
      </c>
      <c r="J163" s="2">
        <f>G163-I163</f>
        <v>-5.2769230769230759</v>
      </c>
      <c r="K163" s="2">
        <f>90+J163</f>
        <v>84.723076923076917</v>
      </c>
      <c r="L163" s="2">
        <f>EXP(0.06*K163)</f>
        <v>161.31913619492516</v>
      </c>
      <c r="M163" s="2">
        <f>SUMIF(A:A,A163,L:L)</f>
        <v>3770.2435113462375</v>
      </c>
      <c r="N163" s="3">
        <f>L163/M163</f>
        <v>4.278745808047902E-2</v>
      </c>
      <c r="O163" s="6">
        <f>1/N163</f>
        <v>23.371334612098199</v>
      </c>
      <c r="P163" s="3" t="str">
        <f>IF(O163&gt;21,"",N163)</f>
        <v/>
      </c>
      <c r="Q163" s="3" t="str">
        <f>IF(ISNUMBER(P163),SUMIF(A:A,A163,P:P),"")</f>
        <v/>
      </c>
      <c r="R163" s="3" t="str">
        <f>IFERROR(P163*(1/Q163),"")</f>
        <v/>
      </c>
      <c r="S163" s="7" t="str">
        <f>IFERROR(1/R163,"")</f>
        <v/>
      </c>
    </row>
    <row r="164" spans="1:19" x14ac:dyDescent="0.3">
      <c r="A164" s="1">
        <v>15</v>
      </c>
      <c r="B164" s="5">
        <v>0.72916666666666663</v>
      </c>
      <c r="C164" s="1" t="s">
        <v>21</v>
      </c>
      <c r="D164" s="1">
        <v>8</v>
      </c>
      <c r="E164" s="1">
        <v>6</v>
      </c>
      <c r="F164" s="1" t="s">
        <v>183</v>
      </c>
      <c r="G164" s="1">
        <v>42.6</v>
      </c>
      <c r="H164" s="1">
        <f>1+COUNTIFS(A:A,A164,G:G,"&gt;"&amp;G164)</f>
        <v>8</v>
      </c>
      <c r="I164" s="2">
        <f>AVERAGEIF(A:A,A164,G:G)</f>
        <v>48.846923076923076</v>
      </c>
      <c r="J164" s="2">
        <f>G164-I164</f>
        <v>-6.2469230769230748</v>
      </c>
      <c r="K164" s="2">
        <f>90+J164</f>
        <v>83.753076923076918</v>
      </c>
      <c r="L164" s="2">
        <f>EXP(0.06*K164)</f>
        <v>152.19835167638558</v>
      </c>
      <c r="M164" s="2">
        <f>SUMIF(A:A,A164,L:L)</f>
        <v>3770.2435113462375</v>
      </c>
      <c r="N164" s="3">
        <f>L164/M164</f>
        <v>4.0368308099558339E-2</v>
      </c>
      <c r="O164" s="6">
        <f>1/N164</f>
        <v>24.771907644327079</v>
      </c>
      <c r="P164" s="3" t="str">
        <f>IF(O164&gt;21,"",N164)</f>
        <v/>
      </c>
      <c r="Q164" s="3" t="str">
        <f>IF(ISNUMBER(P164),SUMIF(A:A,A164,P:P),"")</f>
        <v/>
      </c>
      <c r="R164" s="3" t="str">
        <f>IFERROR(P164*(1/Q164),"")</f>
        <v/>
      </c>
      <c r="S164" s="7" t="str">
        <f>IFERROR(1/R164,"")</f>
        <v/>
      </c>
    </row>
    <row r="165" spans="1:19" x14ac:dyDescent="0.3">
      <c r="A165" s="1">
        <v>15</v>
      </c>
      <c r="B165" s="5">
        <v>0.72916666666666663</v>
      </c>
      <c r="C165" s="1" t="s">
        <v>21</v>
      </c>
      <c r="D165" s="1">
        <v>8</v>
      </c>
      <c r="E165" s="1">
        <v>12</v>
      </c>
      <c r="F165" s="1" t="s">
        <v>189</v>
      </c>
      <c r="G165" s="1">
        <v>41.98</v>
      </c>
      <c r="H165" s="1">
        <f>1+COUNTIFS(A:A,A165,G:G,"&gt;"&amp;G165)</f>
        <v>9</v>
      </c>
      <c r="I165" s="2">
        <f>AVERAGEIF(A:A,A165,G:G)</f>
        <v>48.846923076923076</v>
      </c>
      <c r="J165" s="2">
        <f>G165-I165</f>
        <v>-6.8669230769230793</v>
      </c>
      <c r="K165" s="2">
        <f>90+J165</f>
        <v>83.133076923076914</v>
      </c>
      <c r="L165" s="2">
        <f>EXP(0.06*K165)</f>
        <v>146.64058829932816</v>
      </c>
      <c r="M165" s="2">
        <f>SUMIF(A:A,A165,L:L)</f>
        <v>3770.2435113462375</v>
      </c>
      <c r="N165" s="3">
        <f>L165/M165</f>
        <v>3.8894195522921893E-2</v>
      </c>
      <c r="O165" s="6">
        <f>1/N165</f>
        <v>25.710777316647683</v>
      </c>
      <c r="P165" s="3" t="str">
        <f>IF(O165&gt;21,"",N165)</f>
        <v/>
      </c>
      <c r="Q165" s="3" t="str">
        <f>IF(ISNUMBER(P165),SUMIF(A:A,A165,P:P),"")</f>
        <v/>
      </c>
      <c r="R165" s="3" t="str">
        <f>IFERROR(P165*(1/Q165),"")</f>
        <v/>
      </c>
      <c r="S165" s="7" t="str">
        <f>IFERROR(1/R165,"")</f>
        <v/>
      </c>
    </row>
    <row r="166" spans="1:19" x14ac:dyDescent="0.3">
      <c r="A166" s="1">
        <v>15</v>
      </c>
      <c r="B166" s="5">
        <v>0.72916666666666663</v>
      </c>
      <c r="C166" s="1" t="s">
        <v>21</v>
      </c>
      <c r="D166" s="1">
        <v>8</v>
      </c>
      <c r="E166" s="1">
        <v>2</v>
      </c>
      <c r="F166" s="1" t="s">
        <v>179</v>
      </c>
      <c r="G166" s="1">
        <v>40.340000000000003</v>
      </c>
      <c r="H166" s="1">
        <f>1+COUNTIFS(A:A,A166,G:G,"&gt;"&amp;G166)</f>
        <v>10</v>
      </c>
      <c r="I166" s="2">
        <f>AVERAGEIF(A:A,A166,G:G)</f>
        <v>48.846923076923076</v>
      </c>
      <c r="J166" s="2">
        <f>G166-I166</f>
        <v>-8.5069230769230728</v>
      </c>
      <c r="K166" s="2">
        <f>90+J166</f>
        <v>81.493076923076927</v>
      </c>
      <c r="L166" s="2">
        <f>EXP(0.06*K166)</f>
        <v>132.89835865066939</v>
      </c>
      <c r="M166" s="2">
        <f>SUMIF(A:A,A166,L:L)</f>
        <v>3770.2435113462375</v>
      </c>
      <c r="N166" s="3">
        <f>L166/M166</f>
        <v>3.5249277202048811E-2</v>
      </c>
      <c r="O166" s="6">
        <f>1/N166</f>
        <v>28.369376037641889</v>
      </c>
      <c r="P166" s="3" t="str">
        <f>IF(O166&gt;21,"",N166)</f>
        <v/>
      </c>
      <c r="Q166" s="3" t="str">
        <f>IF(ISNUMBER(P166),SUMIF(A:A,A166,P:P),"")</f>
        <v/>
      </c>
      <c r="R166" s="3" t="str">
        <f>IFERROR(P166*(1/Q166),"")</f>
        <v/>
      </c>
      <c r="S166" s="7" t="str">
        <f>IFERROR(1/R166,"")</f>
        <v/>
      </c>
    </row>
    <row r="167" spans="1:19" x14ac:dyDescent="0.3">
      <c r="A167" s="1">
        <v>15</v>
      </c>
      <c r="B167" s="5">
        <v>0.72916666666666663</v>
      </c>
      <c r="C167" s="1" t="s">
        <v>21</v>
      </c>
      <c r="D167" s="1">
        <v>8</v>
      </c>
      <c r="E167" s="1">
        <v>3</v>
      </c>
      <c r="F167" s="1" t="s">
        <v>180</v>
      </c>
      <c r="G167" s="1">
        <v>38.42</v>
      </c>
      <c r="H167" s="1">
        <f>1+COUNTIFS(A:A,A167,G:G,"&gt;"&amp;G167)</f>
        <v>11</v>
      </c>
      <c r="I167" s="2">
        <f>AVERAGEIF(A:A,A167,G:G)</f>
        <v>48.846923076923076</v>
      </c>
      <c r="J167" s="2">
        <f>G167-I167</f>
        <v>-10.426923076923075</v>
      </c>
      <c r="K167" s="2">
        <f>90+J167</f>
        <v>79.573076923076925</v>
      </c>
      <c r="L167" s="2">
        <f>EXP(0.06*K167)</f>
        <v>118.4374076315619</v>
      </c>
      <c r="M167" s="2">
        <f>SUMIF(A:A,A167,L:L)</f>
        <v>3770.2435113462375</v>
      </c>
      <c r="N167" s="3">
        <f>L167/M167</f>
        <v>3.1413728920992576E-2</v>
      </c>
      <c r="O167" s="6">
        <f>1/N167</f>
        <v>31.83321542358312</v>
      </c>
      <c r="P167" s="3" t="str">
        <f>IF(O167&gt;21,"",N167)</f>
        <v/>
      </c>
      <c r="Q167" s="3" t="str">
        <f>IF(ISNUMBER(P167),SUMIF(A:A,A167,P:P),"")</f>
        <v/>
      </c>
      <c r="R167" s="3" t="str">
        <f>IFERROR(P167*(1/Q167),"")</f>
        <v/>
      </c>
      <c r="S167" s="7" t="str">
        <f>IFERROR(1/R167,"")</f>
        <v/>
      </c>
    </row>
    <row r="168" spans="1:19" x14ac:dyDescent="0.3">
      <c r="A168" s="1">
        <v>15</v>
      </c>
      <c r="B168" s="5">
        <v>0.72916666666666663</v>
      </c>
      <c r="C168" s="1" t="s">
        <v>21</v>
      </c>
      <c r="D168" s="1">
        <v>8</v>
      </c>
      <c r="E168" s="1">
        <v>4</v>
      </c>
      <c r="F168" s="1" t="s">
        <v>181</v>
      </c>
      <c r="G168" s="1">
        <v>37.22</v>
      </c>
      <c r="H168" s="1">
        <f>1+COUNTIFS(A:A,A168,G:G,"&gt;"&amp;G168)</f>
        <v>12</v>
      </c>
      <c r="I168" s="2">
        <f>AVERAGEIF(A:A,A168,G:G)</f>
        <v>48.846923076923076</v>
      </c>
      <c r="J168" s="2">
        <f>G168-I168</f>
        <v>-11.626923076923077</v>
      </c>
      <c r="K168" s="2">
        <f>90+J168</f>
        <v>78.373076923076923</v>
      </c>
      <c r="L168" s="2">
        <f>EXP(0.06*K168)</f>
        <v>110.20966702095421</v>
      </c>
      <c r="M168" s="2">
        <f>SUMIF(A:A,A168,L:L)</f>
        <v>3770.2435113462375</v>
      </c>
      <c r="N168" s="3">
        <f>L168/M168</f>
        <v>2.9231445313621599E-2</v>
      </c>
      <c r="O168" s="6">
        <f>1/N168</f>
        <v>34.209735073688222</v>
      </c>
      <c r="P168" s="3" t="str">
        <f>IF(O168&gt;21,"",N168)</f>
        <v/>
      </c>
      <c r="Q168" s="3" t="str">
        <f>IF(ISNUMBER(P168),SUMIF(A:A,A168,P:P),"")</f>
        <v/>
      </c>
      <c r="R168" s="3" t="str">
        <f>IFERROR(P168*(1/Q168),"")</f>
        <v/>
      </c>
      <c r="S168" s="7" t="str">
        <f>IFERROR(1/R168,"")</f>
        <v/>
      </c>
    </row>
    <row r="169" spans="1:19" x14ac:dyDescent="0.3">
      <c r="A169" s="1">
        <v>15</v>
      </c>
      <c r="B169" s="5">
        <v>0.72916666666666663</v>
      </c>
      <c r="C169" s="1" t="s">
        <v>21</v>
      </c>
      <c r="D169" s="1">
        <v>8</v>
      </c>
      <c r="E169" s="1">
        <v>7</v>
      </c>
      <c r="F169" s="1" t="s">
        <v>184</v>
      </c>
      <c r="G169" s="1">
        <v>36.28</v>
      </c>
      <c r="H169" s="1">
        <f>1+COUNTIFS(A:A,A169,G:G,"&gt;"&amp;G169)</f>
        <v>13</v>
      </c>
      <c r="I169" s="2">
        <f>AVERAGEIF(A:A,A169,G:G)</f>
        <v>48.846923076923076</v>
      </c>
      <c r="J169" s="2">
        <f>G169-I169</f>
        <v>-12.566923076923075</v>
      </c>
      <c r="K169" s="2">
        <f>90+J169</f>
        <v>77.433076923076925</v>
      </c>
      <c r="L169" s="2">
        <f>EXP(0.06*K169)</f>
        <v>104.16587863592548</v>
      </c>
      <c r="M169" s="2">
        <f>SUMIF(A:A,A169,L:L)</f>
        <v>3770.2435113462375</v>
      </c>
      <c r="N169" s="3">
        <f>L169/M169</f>
        <v>2.7628421963315324E-2</v>
      </c>
      <c r="O169" s="6">
        <f>1/N169</f>
        <v>36.194611524602728</v>
      </c>
      <c r="P169" s="3" t="str">
        <f>IF(O169&gt;21,"",N169)</f>
        <v/>
      </c>
      <c r="Q169" s="3" t="str">
        <f>IF(ISNUMBER(P169),SUMIF(A:A,A169,P:P),"")</f>
        <v/>
      </c>
      <c r="R169" s="3" t="str">
        <f>IFERROR(P169*(1/Q169),"")</f>
        <v/>
      </c>
      <c r="S169" s="7" t="str">
        <f>IFERROR(1/R169,"")</f>
        <v/>
      </c>
    </row>
    <row r="170" spans="1:19" x14ac:dyDescent="0.3">
      <c r="A170" s="1">
        <v>16</v>
      </c>
      <c r="B170" s="5">
        <v>0.74305555555555547</v>
      </c>
      <c r="C170" s="1" t="s">
        <v>30</v>
      </c>
      <c r="D170" s="1">
        <v>8</v>
      </c>
      <c r="E170" s="1">
        <v>15</v>
      </c>
      <c r="F170" s="1" t="s">
        <v>205</v>
      </c>
      <c r="G170" s="1">
        <v>70.849999999999994</v>
      </c>
      <c r="H170" s="1">
        <f>1+COUNTIFS(A:A,A170,G:G,"&gt;"&amp;G170)</f>
        <v>1</v>
      </c>
      <c r="I170" s="2">
        <f>AVERAGEIF(A:A,A170,G:G)</f>
        <v>46.002777777777766</v>
      </c>
      <c r="J170" s="2">
        <f>G170-I170</f>
        <v>24.847222222222229</v>
      </c>
      <c r="K170" s="2">
        <f>90+J170</f>
        <v>114.84722222222223</v>
      </c>
      <c r="L170" s="2">
        <f>EXP(0.06*K170)</f>
        <v>983.22042627231679</v>
      </c>
      <c r="M170" s="2">
        <f>SUMIF(A:A,A170,L:L)</f>
        <v>5013.7689245095289</v>
      </c>
      <c r="N170" s="3">
        <f>L170/M170</f>
        <v>0.19610405686347027</v>
      </c>
      <c r="O170" s="6">
        <f>1/N170</f>
        <v>5.099333568077129</v>
      </c>
      <c r="P170" s="3">
        <f>IF(O170&gt;21,"",N170)</f>
        <v>0.19610405686347027</v>
      </c>
      <c r="Q170" s="3">
        <f>IF(ISNUMBER(P170),SUMIF(A:A,A170,P:P),"")</f>
        <v>0.65130948255878451</v>
      </c>
      <c r="R170" s="3">
        <f>IFERROR(P170*(1/Q170),"")</f>
        <v>0.30109197257967252</v>
      </c>
      <c r="S170" s="7">
        <f>IFERROR(1/R170,"")</f>
        <v>3.3212443076189557</v>
      </c>
    </row>
    <row r="171" spans="1:19" x14ac:dyDescent="0.3">
      <c r="A171" s="1">
        <v>16</v>
      </c>
      <c r="B171" s="5">
        <v>0.74305555555555547</v>
      </c>
      <c r="C171" s="1" t="s">
        <v>30</v>
      </c>
      <c r="D171" s="1">
        <v>8</v>
      </c>
      <c r="E171" s="1">
        <v>8</v>
      </c>
      <c r="F171" s="1" t="s">
        <v>198</v>
      </c>
      <c r="G171" s="1">
        <v>58.44</v>
      </c>
      <c r="H171" s="1">
        <f>1+COUNTIFS(A:A,A171,G:G,"&gt;"&amp;G171)</f>
        <v>2</v>
      </c>
      <c r="I171" s="2">
        <f>AVERAGEIF(A:A,A171,G:G)</f>
        <v>46.002777777777766</v>
      </c>
      <c r="J171" s="2">
        <f>G171-I171</f>
        <v>12.437222222222232</v>
      </c>
      <c r="K171" s="2">
        <f>90+J171</f>
        <v>102.43722222222223</v>
      </c>
      <c r="L171" s="2">
        <f>EXP(0.06*K171)</f>
        <v>466.95520548376834</v>
      </c>
      <c r="M171" s="2">
        <f>SUMIF(A:A,A171,L:L)</f>
        <v>5013.7689245095289</v>
      </c>
      <c r="N171" s="3">
        <f>L171/M171</f>
        <v>9.3134568528095485E-2</v>
      </c>
      <c r="O171" s="6">
        <f>1/N171</f>
        <v>10.737151798779575</v>
      </c>
      <c r="P171" s="3">
        <f>IF(O171&gt;21,"",N171)</f>
        <v>9.3134568528095485E-2</v>
      </c>
      <c r="Q171" s="3">
        <f>IF(ISNUMBER(P171),SUMIF(A:A,A171,P:P),"")</f>
        <v>0.65130948255878451</v>
      </c>
      <c r="R171" s="3">
        <f>IFERROR(P171*(1/Q171),"")</f>
        <v>0.14299587373148606</v>
      </c>
      <c r="S171" s="7">
        <f>IFERROR(1/R171,"")</f>
        <v>6.9932087822182476</v>
      </c>
    </row>
    <row r="172" spans="1:19" x14ac:dyDescent="0.3">
      <c r="A172" s="1">
        <v>16</v>
      </c>
      <c r="B172" s="5">
        <v>0.74305555555555547</v>
      </c>
      <c r="C172" s="1" t="s">
        <v>30</v>
      </c>
      <c r="D172" s="1">
        <v>8</v>
      </c>
      <c r="E172" s="1">
        <v>12</v>
      </c>
      <c r="F172" s="1" t="s">
        <v>202</v>
      </c>
      <c r="G172" s="1">
        <v>57.23</v>
      </c>
      <c r="H172" s="1">
        <f>1+COUNTIFS(A:A,A172,G:G,"&gt;"&amp;G172)</f>
        <v>3</v>
      </c>
      <c r="I172" s="2">
        <f>AVERAGEIF(A:A,A172,G:G)</f>
        <v>46.002777777777766</v>
      </c>
      <c r="J172" s="2">
        <f>G172-I172</f>
        <v>11.227222222222231</v>
      </c>
      <c r="K172" s="2">
        <f>90+J172</f>
        <v>101.22722222222222</v>
      </c>
      <c r="L172" s="2">
        <f>EXP(0.06*K172)</f>
        <v>434.2556141124029</v>
      </c>
      <c r="M172" s="2">
        <f>SUMIF(A:A,A172,L:L)</f>
        <v>5013.7689245095289</v>
      </c>
      <c r="N172" s="3">
        <f>L172/M172</f>
        <v>8.6612610323856101E-2</v>
      </c>
      <c r="O172" s="6">
        <f>1/N172</f>
        <v>11.545662880507431</v>
      </c>
      <c r="P172" s="3">
        <f>IF(O172&gt;21,"",N172)</f>
        <v>8.6612610323856101E-2</v>
      </c>
      <c r="Q172" s="3">
        <f>IF(ISNUMBER(P172),SUMIF(A:A,A172,P:P),"")</f>
        <v>0.65130948255878451</v>
      </c>
      <c r="R172" s="3">
        <f>IFERROR(P172*(1/Q172),"")</f>
        <v>0.13298226517996198</v>
      </c>
      <c r="S172" s="7">
        <f>IFERROR(1/R172,"")</f>
        <v>7.5197997165014598</v>
      </c>
    </row>
    <row r="173" spans="1:19" x14ac:dyDescent="0.3">
      <c r="A173" s="1">
        <v>16</v>
      </c>
      <c r="B173" s="5">
        <v>0.74305555555555547</v>
      </c>
      <c r="C173" s="1" t="s">
        <v>30</v>
      </c>
      <c r="D173" s="1">
        <v>8</v>
      </c>
      <c r="E173" s="1">
        <v>10</v>
      </c>
      <c r="F173" s="1" t="s">
        <v>200</v>
      </c>
      <c r="G173" s="1">
        <v>56.83</v>
      </c>
      <c r="H173" s="1">
        <f>1+COUNTIFS(A:A,A173,G:G,"&gt;"&amp;G173)</f>
        <v>4</v>
      </c>
      <c r="I173" s="2">
        <f>AVERAGEIF(A:A,A173,G:G)</f>
        <v>46.002777777777766</v>
      </c>
      <c r="J173" s="2">
        <f>G173-I173</f>
        <v>10.827222222222233</v>
      </c>
      <c r="K173" s="2">
        <f>90+J173</f>
        <v>100.82722222222223</v>
      </c>
      <c r="L173" s="2">
        <f>EXP(0.06*K173)</f>
        <v>423.95755044008399</v>
      </c>
      <c r="M173" s="2">
        <f>SUMIF(A:A,A173,L:L)</f>
        <v>5013.7689245095289</v>
      </c>
      <c r="N173" s="3">
        <f>L173/M173</f>
        <v>8.4558653744011059E-2</v>
      </c>
      <c r="O173" s="6">
        <f>1/N173</f>
        <v>11.826110702132906</v>
      </c>
      <c r="P173" s="3">
        <f>IF(O173&gt;21,"",N173)</f>
        <v>8.4558653744011059E-2</v>
      </c>
      <c r="Q173" s="3">
        <f>IF(ISNUMBER(P173),SUMIF(A:A,A173,P:P),"")</f>
        <v>0.65130948255878451</v>
      </c>
      <c r="R173" s="3">
        <f>IFERROR(P173*(1/Q173),"")</f>
        <v>0.12982868514643364</v>
      </c>
      <c r="S173" s="7">
        <f>IFERROR(1/R173,"")</f>
        <v>7.7024580420890887</v>
      </c>
    </row>
    <row r="174" spans="1:19" x14ac:dyDescent="0.3">
      <c r="A174" s="1">
        <v>16</v>
      </c>
      <c r="B174" s="5">
        <v>0.74305555555555547</v>
      </c>
      <c r="C174" s="1" t="s">
        <v>30</v>
      </c>
      <c r="D174" s="1">
        <v>8</v>
      </c>
      <c r="E174" s="1">
        <v>7</v>
      </c>
      <c r="F174" s="1" t="s">
        <v>197</v>
      </c>
      <c r="G174" s="1">
        <v>54.11</v>
      </c>
      <c r="H174" s="1">
        <f>1+COUNTIFS(A:A,A174,G:G,"&gt;"&amp;G174)</f>
        <v>5</v>
      </c>
      <c r="I174" s="2">
        <f>AVERAGEIF(A:A,A174,G:G)</f>
        <v>46.002777777777766</v>
      </c>
      <c r="J174" s="2">
        <f>G174-I174</f>
        <v>8.1072222222222337</v>
      </c>
      <c r="K174" s="2">
        <f>90+J174</f>
        <v>98.107222222222234</v>
      </c>
      <c r="L174" s="2">
        <f>EXP(0.06*K174)</f>
        <v>360.11856819923827</v>
      </c>
      <c r="M174" s="2">
        <f>SUMIF(A:A,A174,L:L)</f>
        <v>5013.7689245095289</v>
      </c>
      <c r="N174" s="3">
        <f>L174/M174</f>
        <v>7.1825920504397164E-2</v>
      </c>
      <c r="O174" s="6">
        <f>1/N174</f>
        <v>13.922550424380294</v>
      </c>
      <c r="P174" s="3">
        <f>IF(O174&gt;21,"",N174)</f>
        <v>7.1825920504397164E-2</v>
      </c>
      <c r="Q174" s="3">
        <f>IF(ISNUMBER(P174),SUMIF(A:A,A174,P:P),"")</f>
        <v>0.65130948255878451</v>
      </c>
      <c r="R174" s="3">
        <f>IFERROR(P174*(1/Q174),"")</f>
        <v>0.11027924884836057</v>
      </c>
      <c r="S174" s="7">
        <f>IFERROR(1/R174,"")</f>
        <v>9.0678891128017156</v>
      </c>
    </row>
    <row r="175" spans="1:19" x14ac:dyDescent="0.3">
      <c r="A175" s="1">
        <v>16</v>
      </c>
      <c r="B175" s="5">
        <v>0.74305555555555547</v>
      </c>
      <c r="C175" s="1" t="s">
        <v>30</v>
      </c>
      <c r="D175" s="1">
        <v>8</v>
      </c>
      <c r="E175" s="1">
        <v>18</v>
      </c>
      <c r="F175" s="1" t="s">
        <v>208</v>
      </c>
      <c r="G175" s="1">
        <v>53.59</v>
      </c>
      <c r="H175" s="1">
        <f>1+COUNTIFS(A:A,A175,G:G,"&gt;"&amp;G175)</f>
        <v>6</v>
      </c>
      <c r="I175" s="2">
        <f>AVERAGEIF(A:A,A175,G:G)</f>
        <v>46.002777777777766</v>
      </c>
      <c r="J175" s="2">
        <f>G175-I175</f>
        <v>7.5872222222222376</v>
      </c>
      <c r="K175" s="2">
        <f>90+J175</f>
        <v>97.587222222222238</v>
      </c>
      <c r="L175" s="2">
        <f>EXP(0.06*K175)</f>
        <v>349.05633703127626</v>
      </c>
      <c r="M175" s="2">
        <f>SUMIF(A:A,A175,L:L)</f>
        <v>5013.7689245095289</v>
      </c>
      <c r="N175" s="3">
        <f>L175/M175</f>
        <v>6.9619550140201686E-2</v>
      </c>
      <c r="O175" s="6">
        <f>1/N175</f>
        <v>14.363781408902724</v>
      </c>
      <c r="P175" s="3">
        <f>IF(O175&gt;21,"",N175)</f>
        <v>6.9619550140201686E-2</v>
      </c>
      <c r="Q175" s="3">
        <f>IF(ISNUMBER(P175),SUMIF(A:A,A175,P:P),"")</f>
        <v>0.65130948255878451</v>
      </c>
      <c r="R175" s="3">
        <f>IFERROR(P175*(1/Q175),"")</f>
        <v>0.10689165750618118</v>
      </c>
      <c r="S175" s="7">
        <f>IFERROR(1/R175,"")</f>
        <v>9.3552670370199227</v>
      </c>
    </row>
    <row r="176" spans="1:19" x14ac:dyDescent="0.3">
      <c r="A176" s="1">
        <v>16</v>
      </c>
      <c r="B176" s="5">
        <v>0.74305555555555547</v>
      </c>
      <c r="C176" s="1" t="s">
        <v>30</v>
      </c>
      <c r="D176" s="1">
        <v>8</v>
      </c>
      <c r="E176" s="1">
        <v>3</v>
      </c>
      <c r="F176" s="1" t="s">
        <v>193</v>
      </c>
      <c r="G176" s="1">
        <v>47.89</v>
      </c>
      <c r="H176" s="1">
        <f>1+COUNTIFS(A:A,A176,G:G,"&gt;"&amp;G176)</f>
        <v>7</v>
      </c>
      <c r="I176" s="2">
        <f>AVERAGEIF(A:A,A176,G:G)</f>
        <v>46.002777777777766</v>
      </c>
      <c r="J176" s="2">
        <f>G176-I176</f>
        <v>1.8872222222222348</v>
      </c>
      <c r="K176" s="2">
        <f>90+J176</f>
        <v>91.887222222222235</v>
      </c>
      <c r="L176" s="2">
        <f>EXP(0.06*K176)</f>
        <v>247.95154235252846</v>
      </c>
      <c r="M176" s="2">
        <f>SUMIF(A:A,A176,L:L)</f>
        <v>5013.7689245095289</v>
      </c>
      <c r="N176" s="3">
        <f>L176/M176</f>
        <v>4.9454122454752794E-2</v>
      </c>
      <c r="O176" s="6">
        <f>1/N176</f>
        <v>20.220761189624444</v>
      </c>
      <c r="P176" s="3">
        <f>IF(O176&gt;21,"",N176)</f>
        <v>4.9454122454752794E-2</v>
      </c>
      <c r="Q176" s="3">
        <f>IF(ISNUMBER(P176),SUMIF(A:A,A176,P:P),"")</f>
        <v>0.65130948255878451</v>
      </c>
      <c r="R176" s="3">
        <f>IFERROR(P176*(1/Q176),"")</f>
        <v>7.5930297007904018E-2</v>
      </c>
      <c r="S176" s="7">
        <f>IFERROR(1/R176,"")</f>
        <v>13.16997350735905</v>
      </c>
    </row>
    <row r="177" spans="1:19" x14ac:dyDescent="0.3">
      <c r="A177" s="1">
        <v>16</v>
      </c>
      <c r="B177" s="5">
        <v>0.74305555555555547</v>
      </c>
      <c r="C177" s="1" t="s">
        <v>30</v>
      </c>
      <c r="D177" s="1">
        <v>8</v>
      </c>
      <c r="E177" s="1">
        <v>2</v>
      </c>
      <c r="F177" s="1" t="s">
        <v>192</v>
      </c>
      <c r="G177" s="1">
        <v>46.8</v>
      </c>
      <c r="H177" s="1">
        <f>1+COUNTIFS(A:A,A177,G:G,"&gt;"&amp;G177)</f>
        <v>8</v>
      </c>
      <c r="I177" s="2">
        <f>AVERAGEIF(A:A,A177,G:G)</f>
        <v>46.002777777777766</v>
      </c>
      <c r="J177" s="2">
        <f>G177-I177</f>
        <v>0.79722222222223138</v>
      </c>
      <c r="K177" s="2">
        <f>90+J177</f>
        <v>90.797222222222231</v>
      </c>
      <c r="L177" s="2">
        <f>EXP(0.06*K177)</f>
        <v>232.25440248897317</v>
      </c>
      <c r="M177" s="2">
        <f>SUMIF(A:A,A177,L:L)</f>
        <v>5013.7689245095289</v>
      </c>
      <c r="N177" s="3">
        <f>L177/M177</f>
        <v>4.6323316049451446E-2</v>
      </c>
      <c r="O177" s="6">
        <f>1/N177</f>
        <v>21.587401017070363</v>
      </c>
      <c r="P177" s="3" t="str">
        <f>IF(O177&gt;21,"",N177)</f>
        <v/>
      </c>
      <c r="Q177" s="3" t="str">
        <f>IF(ISNUMBER(P177),SUMIF(A:A,A177,P:P),"")</f>
        <v/>
      </c>
      <c r="R177" s="3" t="str">
        <f>IFERROR(P177*(1/Q177),"")</f>
        <v/>
      </c>
      <c r="S177" s="7" t="str">
        <f>IFERROR(1/R177,"")</f>
        <v/>
      </c>
    </row>
    <row r="178" spans="1:19" x14ac:dyDescent="0.3">
      <c r="A178" s="1">
        <v>16</v>
      </c>
      <c r="B178" s="5">
        <v>0.74305555555555547</v>
      </c>
      <c r="C178" s="1" t="s">
        <v>30</v>
      </c>
      <c r="D178" s="1">
        <v>8</v>
      </c>
      <c r="E178" s="1">
        <v>5</v>
      </c>
      <c r="F178" s="1" t="s">
        <v>195</v>
      </c>
      <c r="G178" s="1">
        <v>46.13</v>
      </c>
      <c r="H178" s="1">
        <f>1+COUNTIFS(A:A,A178,G:G,"&gt;"&amp;G178)</f>
        <v>9</v>
      </c>
      <c r="I178" s="2">
        <f>AVERAGEIF(A:A,A178,G:G)</f>
        <v>46.002777777777766</v>
      </c>
      <c r="J178" s="2">
        <f>G178-I178</f>
        <v>0.12722222222223678</v>
      </c>
      <c r="K178" s="2">
        <f>90+J178</f>
        <v>90.12722222222223</v>
      </c>
      <c r="L178" s="2">
        <f>EXP(0.06*K178)</f>
        <v>223.102952055271</v>
      </c>
      <c r="M178" s="2">
        <f>SUMIF(A:A,A178,L:L)</f>
        <v>5013.7689245095289</v>
      </c>
      <c r="N178" s="3">
        <f>L178/M178</f>
        <v>4.4498052346338642E-2</v>
      </c>
      <c r="O178" s="6">
        <f>1/N178</f>
        <v>22.472893694689567</v>
      </c>
      <c r="P178" s="3" t="str">
        <f>IF(O178&gt;21,"",N178)</f>
        <v/>
      </c>
      <c r="Q178" s="3" t="str">
        <f>IF(ISNUMBER(P178),SUMIF(A:A,A178,P:P),"")</f>
        <v/>
      </c>
      <c r="R178" s="3" t="str">
        <f>IFERROR(P178*(1/Q178),"")</f>
        <v/>
      </c>
      <c r="S178" s="7" t="str">
        <f>IFERROR(1/R178,"")</f>
        <v/>
      </c>
    </row>
    <row r="179" spans="1:19" x14ac:dyDescent="0.3">
      <c r="A179" s="1">
        <v>16</v>
      </c>
      <c r="B179" s="5">
        <v>0.74305555555555547</v>
      </c>
      <c r="C179" s="1" t="s">
        <v>30</v>
      </c>
      <c r="D179" s="1">
        <v>8</v>
      </c>
      <c r="E179" s="1">
        <v>16</v>
      </c>
      <c r="F179" s="1" t="s">
        <v>206</v>
      </c>
      <c r="G179" s="1">
        <v>45.22</v>
      </c>
      <c r="H179" s="1">
        <f>1+COUNTIFS(A:A,A179,G:G,"&gt;"&amp;G179)</f>
        <v>10</v>
      </c>
      <c r="I179" s="2">
        <f>AVERAGEIF(A:A,A179,G:G)</f>
        <v>46.002777777777766</v>
      </c>
      <c r="J179" s="2">
        <f>G179-I179</f>
        <v>-0.78277777777776691</v>
      </c>
      <c r="K179" s="2">
        <f>90+J179</f>
        <v>89.217222222222233</v>
      </c>
      <c r="L179" s="2">
        <f>EXP(0.06*K179)</f>
        <v>211.24811293246927</v>
      </c>
      <c r="M179" s="2">
        <f>SUMIF(A:A,A179,L:L)</f>
        <v>5013.7689245095289</v>
      </c>
      <c r="N179" s="3">
        <f>L179/M179</f>
        <v>4.2133595726718612E-2</v>
      </c>
      <c r="O179" s="6">
        <f>1/N179</f>
        <v>23.734029406986018</v>
      </c>
      <c r="P179" s="3" t="str">
        <f>IF(O179&gt;21,"",N179)</f>
        <v/>
      </c>
      <c r="Q179" s="3" t="str">
        <f>IF(ISNUMBER(P179),SUMIF(A:A,A179,P:P),"")</f>
        <v/>
      </c>
      <c r="R179" s="3" t="str">
        <f>IFERROR(P179*(1/Q179),"")</f>
        <v/>
      </c>
      <c r="S179" s="7" t="str">
        <f>IFERROR(1/R179,"")</f>
        <v/>
      </c>
    </row>
    <row r="180" spans="1:19" x14ac:dyDescent="0.3">
      <c r="A180" s="1">
        <v>16</v>
      </c>
      <c r="B180" s="5">
        <v>0.74305555555555547</v>
      </c>
      <c r="C180" s="1" t="s">
        <v>30</v>
      </c>
      <c r="D180" s="1">
        <v>8</v>
      </c>
      <c r="E180" s="1">
        <v>1</v>
      </c>
      <c r="F180" s="1" t="s">
        <v>191</v>
      </c>
      <c r="G180" s="1">
        <v>45.03</v>
      </c>
      <c r="H180" s="1">
        <f>1+COUNTIFS(A:A,A180,G:G,"&gt;"&amp;G180)</f>
        <v>11</v>
      </c>
      <c r="I180" s="2">
        <f>AVERAGEIF(A:A,A180,G:G)</f>
        <v>46.002777777777766</v>
      </c>
      <c r="J180" s="2">
        <f>G180-I180</f>
        <v>-0.97277777777776464</v>
      </c>
      <c r="K180" s="2">
        <f>90+J180</f>
        <v>89.027222222222235</v>
      </c>
      <c r="L180" s="2">
        <f>EXP(0.06*K180)</f>
        <v>208.85355933351246</v>
      </c>
      <c r="M180" s="2">
        <f>SUMIF(A:A,A180,L:L)</f>
        <v>5013.7689245095289</v>
      </c>
      <c r="N180" s="3">
        <f>L180/M180</f>
        <v>4.1656000202271691E-2</v>
      </c>
      <c r="O180" s="6">
        <f>1/N180</f>
        <v>24.006145456698587</v>
      </c>
      <c r="P180" s="3" t="str">
        <f>IF(O180&gt;21,"",N180)</f>
        <v/>
      </c>
      <c r="Q180" s="3" t="str">
        <f>IF(ISNUMBER(P180),SUMIF(A:A,A180,P:P),"")</f>
        <v/>
      </c>
      <c r="R180" s="3" t="str">
        <f>IFERROR(P180*(1/Q180),"")</f>
        <v/>
      </c>
      <c r="S180" s="7" t="str">
        <f>IFERROR(1/R180,"")</f>
        <v/>
      </c>
    </row>
    <row r="181" spans="1:19" x14ac:dyDescent="0.3">
      <c r="A181" s="1">
        <v>16</v>
      </c>
      <c r="B181" s="5">
        <v>0.74305555555555547</v>
      </c>
      <c r="C181" s="1" t="s">
        <v>30</v>
      </c>
      <c r="D181" s="1">
        <v>8</v>
      </c>
      <c r="E181" s="1">
        <v>11</v>
      </c>
      <c r="F181" s="1" t="s">
        <v>201</v>
      </c>
      <c r="G181" s="1">
        <v>43.19</v>
      </c>
      <c r="H181" s="1">
        <f>1+COUNTIFS(A:A,A181,G:G,"&gt;"&amp;G181)</f>
        <v>12</v>
      </c>
      <c r="I181" s="2">
        <f>AVERAGEIF(A:A,A181,G:G)</f>
        <v>46.002777777777766</v>
      </c>
      <c r="J181" s="2">
        <f>G181-I181</f>
        <v>-2.8127777777777681</v>
      </c>
      <c r="K181" s="2">
        <f>90+J181</f>
        <v>87.187222222222232</v>
      </c>
      <c r="L181" s="2">
        <f>EXP(0.06*K181)</f>
        <v>187.0233234359039</v>
      </c>
      <c r="M181" s="2">
        <f>SUMIF(A:A,A181,L:L)</f>
        <v>5013.7689245095289</v>
      </c>
      <c r="N181" s="3">
        <f>L181/M181</f>
        <v>3.7301943159296962E-2</v>
      </c>
      <c r="O181" s="6">
        <f>1/N181</f>
        <v>26.808254887138894</v>
      </c>
      <c r="P181" s="3" t="str">
        <f>IF(O181&gt;21,"",N181)</f>
        <v/>
      </c>
      <c r="Q181" s="3" t="str">
        <f>IF(ISNUMBER(P181),SUMIF(A:A,A181,P:P),"")</f>
        <v/>
      </c>
      <c r="R181" s="3" t="str">
        <f>IFERROR(P181*(1/Q181),"")</f>
        <v/>
      </c>
      <c r="S181" s="7" t="str">
        <f>IFERROR(1/R181,"")</f>
        <v/>
      </c>
    </row>
    <row r="182" spans="1:19" x14ac:dyDescent="0.3">
      <c r="A182" s="1">
        <v>16</v>
      </c>
      <c r="B182" s="5">
        <v>0.74305555555555547</v>
      </c>
      <c r="C182" s="1" t="s">
        <v>30</v>
      </c>
      <c r="D182" s="1">
        <v>8</v>
      </c>
      <c r="E182" s="1">
        <v>4</v>
      </c>
      <c r="F182" s="1" t="s">
        <v>194</v>
      </c>
      <c r="G182" s="1">
        <v>41.9</v>
      </c>
      <c r="H182" s="1">
        <f>1+COUNTIFS(A:A,A182,G:G,"&gt;"&amp;G182)</f>
        <v>13</v>
      </c>
      <c r="I182" s="2">
        <f>AVERAGEIF(A:A,A182,G:G)</f>
        <v>46.002777777777766</v>
      </c>
      <c r="J182" s="2">
        <f>G182-I182</f>
        <v>-4.1027777777777672</v>
      </c>
      <c r="K182" s="2">
        <f>90+J182</f>
        <v>85.89722222222224</v>
      </c>
      <c r="L182" s="2">
        <f>EXP(0.06*K182)</f>
        <v>173.09374620923941</v>
      </c>
      <c r="M182" s="2">
        <f>SUMIF(A:A,A182,L:L)</f>
        <v>5013.7689245095289</v>
      </c>
      <c r="N182" s="3">
        <f>L182/M182</f>
        <v>3.4523678457353775E-2</v>
      </c>
      <c r="O182" s="6">
        <f>1/N182</f>
        <v>28.965627206709001</v>
      </c>
      <c r="P182" s="3" t="str">
        <f>IF(O182&gt;21,"",N182)</f>
        <v/>
      </c>
      <c r="Q182" s="3" t="str">
        <f>IF(ISNUMBER(P182),SUMIF(A:A,A182,P:P),"")</f>
        <v/>
      </c>
      <c r="R182" s="3" t="str">
        <f>IFERROR(P182*(1/Q182),"")</f>
        <v/>
      </c>
      <c r="S182" s="7" t="str">
        <f>IFERROR(1/R182,"")</f>
        <v/>
      </c>
    </row>
    <row r="183" spans="1:19" x14ac:dyDescent="0.3">
      <c r="A183" s="1">
        <v>16</v>
      </c>
      <c r="B183" s="5">
        <v>0.74305555555555547</v>
      </c>
      <c r="C183" s="1" t="s">
        <v>30</v>
      </c>
      <c r="D183" s="1">
        <v>8</v>
      </c>
      <c r="E183" s="1">
        <v>6</v>
      </c>
      <c r="F183" s="1" t="s">
        <v>196</v>
      </c>
      <c r="G183" s="1">
        <v>40.17</v>
      </c>
      <c r="H183" s="1">
        <f>1+COUNTIFS(A:A,A183,G:G,"&gt;"&amp;G183)</f>
        <v>14</v>
      </c>
      <c r="I183" s="2">
        <f>AVERAGEIF(A:A,A183,G:G)</f>
        <v>46.002777777777766</v>
      </c>
      <c r="J183" s="2">
        <f>G183-I183</f>
        <v>-5.8327777777777641</v>
      </c>
      <c r="K183" s="2">
        <f>90+J183</f>
        <v>84.167222222222236</v>
      </c>
      <c r="L183" s="2">
        <f>EXP(0.06*K183)</f>
        <v>156.02766532189148</v>
      </c>
      <c r="M183" s="2">
        <f>SUMIF(A:A,A183,L:L)</f>
        <v>5013.7689245095289</v>
      </c>
      <c r="N183" s="3">
        <f>L183/M183</f>
        <v>3.1119835730593598E-2</v>
      </c>
      <c r="O183" s="6">
        <f>1/N183</f>
        <v>32.133845713616992</v>
      </c>
      <c r="P183" s="3" t="str">
        <f>IF(O183&gt;21,"",N183)</f>
        <v/>
      </c>
      <c r="Q183" s="3" t="str">
        <f>IF(ISNUMBER(P183),SUMIF(A:A,A183,P:P),"")</f>
        <v/>
      </c>
      <c r="R183" s="3" t="str">
        <f>IFERROR(P183*(1/Q183),"")</f>
        <v/>
      </c>
      <c r="S183" s="7" t="str">
        <f>IFERROR(1/R183,"")</f>
        <v/>
      </c>
    </row>
    <row r="184" spans="1:19" x14ac:dyDescent="0.3">
      <c r="A184" s="1">
        <v>16</v>
      </c>
      <c r="B184" s="5">
        <v>0.74305555555555547</v>
      </c>
      <c r="C184" s="1" t="s">
        <v>30</v>
      </c>
      <c r="D184" s="1">
        <v>8</v>
      </c>
      <c r="E184" s="1">
        <v>9</v>
      </c>
      <c r="F184" s="1" t="s">
        <v>199</v>
      </c>
      <c r="G184" s="1">
        <v>35.35</v>
      </c>
      <c r="H184" s="1">
        <f>1+COUNTIFS(A:A,A184,G:G,"&gt;"&amp;G184)</f>
        <v>15</v>
      </c>
      <c r="I184" s="2">
        <f>AVERAGEIF(A:A,A184,G:G)</f>
        <v>46.002777777777766</v>
      </c>
      <c r="J184" s="2">
        <f>G184-I184</f>
        <v>-10.652777777777764</v>
      </c>
      <c r="K184" s="2">
        <f>90+J184</f>
        <v>79.347222222222229</v>
      </c>
      <c r="L184" s="2">
        <f>EXP(0.06*K184)</f>
        <v>116.84325471861479</v>
      </c>
      <c r="M184" s="2">
        <f>SUMIF(A:A,A184,L:L)</f>
        <v>5013.7689245095289</v>
      </c>
      <c r="N184" s="3">
        <f>L184/M184</f>
        <v>2.3304475431133866E-2</v>
      </c>
      <c r="O184" s="6">
        <f>1/N184</f>
        <v>42.910212802474803</v>
      </c>
      <c r="P184" s="3" t="str">
        <f>IF(O184&gt;21,"",N184)</f>
        <v/>
      </c>
      <c r="Q184" s="3" t="str">
        <f>IF(ISNUMBER(P184),SUMIF(A:A,A184,P:P),"")</f>
        <v/>
      </c>
      <c r="R184" s="3" t="str">
        <f>IFERROR(P184*(1/Q184),"")</f>
        <v/>
      </c>
      <c r="S184" s="7" t="str">
        <f>IFERROR(1/R184,"")</f>
        <v/>
      </c>
    </row>
    <row r="185" spans="1:19" x14ac:dyDescent="0.3">
      <c r="A185" s="1">
        <v>16</v>
      </c>
      <c r="B185" s="5">
        <v>0.74305555555555547</v>
      </c>
      <c r="C185" s="1" t="s">
        <v>30</v>
      </c>
      <c r="D185" s="1">
        <v>8</v>
      </c>
      <c r="E185" s="1">
        <v>17</v>
      </c>
      <c r="F185" s="1" t="s">
        <v>207</v>
      </c>
      <c r="G185" s="1">
        <v>34.51</v>
      </c>
      <c r="H185" s="1">
        <f>1+COUNTIFS(A:A,A185,G:G,"&gt;"&amp;G185)</f>
        <v>16</v>
      </c>
      <c r="I185" s="2">
        <f>AVERAGEIF(A:A,A185,G:G)</f>
        <v>46.002777777777766</v>
      </c>
      <c r="J185" s="2">
        <f>G185-I185</f>
        <v>-11.492777777777768</v>
      </c>
      <c r="K185" s="2">
        <f>90+J185</f>
        <v>78.507222222222225</v>
      </c>
      <c r="L185" s="2">
        <f>EXP(0.06*K185)</f>
        <v>111.10029293639512</v>
      </c>
      <c r="M185" s="2">
        <f>SUMIF(A:A,A185,L:L)</f>
        <v>5013.7689245095289</v>
      </c>
      <c r="N185" s="3">
        <f>L185/M185</f>
        <v>2.2159037364743228E-2</v>
      </c>
      <c r="O185" s="6">
        <f>1/N185</f>
        <v>45.128314174472159</v>
      </c>
      <c r="P185" s="3" t="str">
        <f>IF(O185&gt;21,"",N185)</f>
        <v/>
      </c>
      <c r="Q185" s="3" t="str">
        <f>IF(ISNUMBER(P185),SUMIF(A:A,A185,P:P),"")</f>
        <v/>
      </c>
      <c r="R185" s="3" t="str">
        <f>IFERROR(P185*(1/Q185),"")</f>
        <v/>
      </c>
      <c r="S185" s="7" t="str">
        <f>IFERROR(1/R185,"")</f>
        <v/>
      </c>
    </row>
    <row r="186" spans="1:19" x14ac:dyDescent="0.3">
      <c r="A186" s="1">
        <v>16</v>
      </c>
      <c r="B186" s="5">
        <v>0.74305555555555547</v>
      </c>
      <c r="C186" s="1" t="s">
        <v>30</v>
      </c>
      <c r="D186" s="1">
        <v>8</v>
      </c>
      <c r="E186" s="1">
        <v>13</v>
      </c>
      <c r="F186" s="1" t="s">
        <v>203</v>
      </c>
      <c r="G186" s="1">
        <v>25.78</v>
      </c>
      <c r="H186" s="1">
        <f>1+COUNTIFS(A:A,A186,G:G,"&gt;"&amp;G186)</f>
        <v>17</v>
      </c>
      <c r="I186" s="2">
        <f>AVERAGEIF(A:A,A186,G:G)</f>
        <v>46.002777777777766</v>
      </c>
      <c r="J186" s="2">
        <f>G186-I186</f>
        <v>-20.222777777777765</v>
      </c>
      <c r="K186" s="2">
        <f>90+J186</f>
        <v>69.777222222222235</v>
      </c>
      <c r="L186" s="2">
        <f>EXP(0.06*K186)</f>
        <v>65.800887977127317</v>
      </c>
      <c r="M186" s="2">
        <f>SUMIF(A:A,A186,L:L)</f>
        <v>5013.7689245095289</v>
      </c>
      <c r="N186" s="3">
        <f>L186/M186</f>
        <v>1.3124036820975805E-2</v>
      </c>
      <c r="O186" s="6">
        <f>1/N186</f>
        <v>76.196067844135129</v>
      </c>
      <c r="P186" s="3" t="str">
        <f>IF(O186&gt;21,"",N186)</f>
        <v/>
      </c>
      <c r="Q186" s="3" t="str">
        <f>IF(ISNUMBER(P186),SUMIF(A:A,A186,P:P),"")</f>
        <v/>
      </c>
      <c r="R186" s="3" t="str">
        <f>IFERROR(P186*(1/Q186),"")</f>
        <v/>
      </c>
      <c r="S186" s="7" t="str">
        <f>IFERROR(1/R186,"")</f>
        <v/>
      </c>
    </row>
    <row r="187" spans="1:19" x14ac:dyDescent="0.3">
      <c r="A187" s="1">
        <v>16</v>
      </c>
      <c r="B187" s="5">
        <v>0.74305555555555547</v>
      </c>
      <c r="C187" s="1" t="s">
        <v>30</v>
      </c>
      <c r="D187" s="1">
        <v>8</v>
      </c>
      <c r="E187" s="1">
        <v>14</v>
      </c>
      <c r="F187" s="1" t="s">
        <v>204</v>
      </c>
      <c r="G187" s="1">
        <v>25.03</v>
      </c>
      <c r="H187" s="1">
        <f>1+COUNTIFS(A:A,A187,G:G,"&gt;"&amp;G187)</f>
        <v>18</v>
      </c>
      <c r="I187" s="2">
        <f>AVERAGEIF(A:A,A187,G:G)</f>
        <v>46.002777777777766</v>
      </c>
      <c r="J187" s="2">
        <f>G187-I187</f>
        <v>-20.972777777777765</v>
      </c>
      <c r="K187" s="2">
        <f>90+J187</f>
        <v>69.027222222222235</v>
      </c>
      <c r="L187" s="2">
        <f>EXP(0.06*K187)</f>
        <v>62.905483208515619</v>
      </c>
      <c r="M187" s="2">
        <f>SUMIF(A:A,A187,L:L)</f>
        <v>5013.7689245095289</v>
      </c>
      <c r="N187" s="3">
        <f>L187/M187</f>
        <v>1.2546546152337752E-2</v>
      </c>
      <c r="O187" s="6">
        <f>1/N187</f>
        <v>79.703209780460071</v>
      </c>
      <c r="P187" s="3" t="str">
        <f>IF(O187&gt;21,"",N187)</f>
        <v/>
      </c>
      <c r="Q187" s="3" t="str">
        <f>IF(ISNUMBER(P187),SUMIF(A:A,A187,P:P),"")</f>
        <v/>
      </c>
      <c r="R187" s="3" t="str">
        <f>IFERROR(P187*(1/Q187),"")</f>
        <v/>
      </c>
      <c r="S187" s="7" t="str">
        <f>IFERROR(1/R187,"")</f>
        <v/>
      </c>
    </row>
    <row r="188" spans="1:19" x14ac:dyDescent="0.3">
      <c r="A188" s="1">
        <v>17</v>
      </c>
      <c r="B188" s="5">
        <v>0.77083333333333337</v>
      </c>
      <c r="C188" s="1" t="s">
        <v>30</v>
      </c>
      <c r="D188" s="1">
        <v>9</v>
      </c>
      <c r="E188" s="1">
        <v>3</v>
      </c>
      <c r="F188" s="1" t="s">
        <v>210</v>
      </c>
      <c r="G188" s="1">
        <v>80.099999999999994</v>
      </c>
      <c r="H188" s="1">
        <f>1+COUNTIFS(A:A,A188,G:G,"&gt;"&amp;G188)</f>
        <v>1</v>
      </c>
      <c r="I188" s="2">
        <f>AVERAGEIF(A:A,A188,G:G)</f>
        <v>49.682222222222229</v>
      </c>
      <c r="J188" s="2">
        <f>G188-I188</f>
        <v>30.417777777777765</v>
      </c>
      <c r="K188" s="2">
        <f>90+J188</f>
        <v>120.41777777777776</v>
      </c>
      <c r="L188" s="2">
        <f>EXP(0.06*K188)</f>
        <v>1373.4301745888281</v>
      </c>
      <c r="M188" s="2">
        <f>SUMIF(A:A,A188,L:L)</f>
        <v>5576.9233725711347</v>
      </c>
      <c r="N188" s="3">
        <f>L188/M188</f>
        <v>0.24627022514667155</v>
      </c>
      <c r="O188" s="6">
        <f>1/N188</f>
        <v>4.0605801996746802</v>
      </c>
      <c r="P188" s="3">
        <f>IF(O188&gt;21,"",N188)</f>
        <v>0.24627022514667155</v>
      </c>
      <c r="Q188" s="3">
        <f>IF(ISNUMBER(P188),SUMIF(A:A,A188,P:P),"")</f>
        <v>0.74139877945972588</v>
      </c>
      <c r="R188" s="3">
        <f>IFERROR(P188*(1/Q188),"")</f>
        <v>0.3321697202228121</v>
      </c>
      <c r="S188" s="7">
        <f>IFERROR(1/R188,"")</f>
        <v>3.0105092039371382</v>
      </c>
    </row>
    <row r="189" spans="1:19" x14ac:dyDescent="0.3">
      <c r="A189" s="1">
        <v>17</v>
      </c>
      <c r="B189" s="5">
        <v>0.77083333333333337</v>
      </c>
      <c r="C189" s="1" t="s">
        <v>30</v>
      </c>
      <c r="D189" s="1">
        <v>9</v>
      </c>
      <c r="E189" s="1">
        <v>10</v>
      </c>
      <c r="F189" s="1" t="s">
        <v>217</v>
      </c>
      <c r="G189" s="1">
        <v>65.989999999999995</v>
      </c>
      <c r="H189" s="1">
        <f>1+COUNTIFS(A:A,A189,G:G,"&gt;"&amp;G189)</f>
        <v>2</v>
      </c>
      <c r="I189" s="2">
        <f>AVERAGEIF(A:A,A189,G:G)</f>
        <v>49.682222222222229</v>
      </c>
      <c r="J189" s="2">
        <f>G189-I189</f>
        <v>16.307777777777765</v>
      </c>
      <c r="K189" s="2">
        <f>90+J189</f>
        <v>106.30777777777777</v>
      </c>
      <c r="L189" s="2">
        <f>EXP(0.06*K189)</f>
        <v>589.02384497853689</v>
      </c>
      <c r="M189" s="2">
        <f>SUMIF(A:A,A189,L:L)</f>
        <v>5576.9233725711347</v>
      </c>
      <c r="N189" s="3">
        <f>L189/M189</f>
        <v>0.1056180631556676</v>
      </c>
      <c r="O189" s="6">
        <f>1/N189</f>
        <v>9.4680774303362014</v>
      </c>
      <c r="P189" s="3">
        <f>IF(O189&gt;21,"",N189)</f>
        <v>0.1056180631556676</v>
      </c>
      <c r="Q189" s="3">
        <f>IF(ISNUMBER(P189),SUMIF(A:A,A189,P:P),"")</f>
        <v>0.74139877945972588</v>
      </c>
      <c r="R189" s="3">
        <f>IFERROR(P189*(1/Q189),"")</f>
        <v>0.14245783252116206</v>
      </c>
      <c r="S189" s="7">
        <f>IFERROR(1/R189,"")</f>
        <v>7.0196210506814385</v>
      </c>
    </row>
    <row r="190" spans="1:19" x14ac:dyDescent="0.3">
      <c r="A190" s="1">
        <v>17</v>
      </c>
      <c r="B190" s="5">
        <v>0.77083333333333337</v>
      </c>
      <c r="C190" s="1" t="s">
        <v>30</v>
      </c>
      <c r="D190" s="1">
        <v>9</v>
      </c>
      <c r="E190" s="1">
        <v>2</v>
      </c>
      <c r="F190" s="1" t="s">
        <v>20</v>
      </c>
      <c r="G190" s="1">
        <v>62.74</v>
      </c>
      <c r="H190" s="1">
        <f>1+COUNTIFS(A:A,A190,G:G,"&gt;"&amp;G190)</f>
        <v>3</v>
      </c>
      <c r="I190" s="2">
        <f>AVERAGEIF(A:A,A190,G:G)</f>
        <v>49.682222222222229</v>
      </c>
      <c r="J190" s="2">
        <f>G190-I190</f>
        <v>13.057777777777773</v>
      </c>
      <c r="K190" s="2">
        <f>90+J190</f>
        <v>103.05777777777777</v>
      </c>
      <c r="L190" s="2">
        <f>EXP(0.06*K190)</f>
        <v>484.66923406975548</v>
      </c>
      <c r="M190" s="2">
        <f>SUMIF(A:A,A190,L:L)</f>
        <v>5576.9233725711347</v>
      </c>
      <c r="N190" s="3">
        <f>L190/M190</f>
        <v>8.6906202881232686E-2</v>
      </c>
      <c r="O190" s="6">
        <f>1/N190</f>
        <v>11.506658522023047</v>
      </c>
      <c r="P190" s="3">
        <f>IF(O190&gt;21,"",N190)</f>
        <v>8.6906202881232686E-2</v>
      </c>
      <c r="Q190" s="3">
        <f>IF(ISNUMBER(P190),SUMIF(A:A,A190,P:P),"")</f>
        <v>0.74139877945972588</v>
      </c>
      <c r="R190" s="3">
        <f>IFERROR(P190*(1/Q190),"")</f>
        <v>0.11721924190995189</v>
      </c>
      <c r="S190" s="7">
        <f>IFERROR(1/R190,"")</f>
        <v>8.5310225838877418</v>
      </c>
    </row>
    <row r="191" spans="1:19" x14ac:dyDescent="0.3">
      <c r="A191" s="1">
        <v>17</v>
      </c>
      <c r="B191" s="5">
        <v>0.77083333333333337</v>
      </c>
      <c r="C191" s="1" t="s">
        <v>30</v>
      </c>
      <c r="D191" s="1">
        <v>9</v>
      </c>
      <c r="E191" s="1">
        <v>12</v>
      </c>
      <c r="F191" s="1" t="s">
        <v>219</v>
      </c>
      <c r="G191" s="1">
        <v>60.99</v>
      </c>
      <c r="H191" s="1">
        <f>1+COUNTIFS(A:A,A191,G:G,"&gt;"&amp;G191)</f>
        <v>4</v>
      </c>
      <c r="I191" s="2">
        <f>AVERAGEIF(A:A,A191,G:G)</f>
        <v>49.682222222222229</v>
      </c>
      <c r="J191" s="2">
        <f>G191-I191</f>
        <v>11.307777777777773</v>
      </c>
      <c r="K191" s="2">
        <f>90+J191</f>
        <v>101.30777777777777</v>
      </c>
      <c r="L191" s="2">
        <f>EXP(0.06*K191)</f>
        <v>436.35959677610384</v>
      </c>
      <c r="M191" s="2">
        <f>SUMIF(A:A,A191,L:L)</f>
        <v>5576.9233725711347</v>
      </c>
      <c r="N191" s="3">
        <f>L191/M191</f>
        <v>7.8243785618830997E-2</v>
      </c>
      <c r="O191" s="6">
        <f>1/N191</f>
        <v>12.780567710150891</v>
      </c>
      <c r="P191" s="3">
        <f>IF(O191&gt;21,"",N191)</f>
        <v>7.8243785618830997E-2</v>
      </c>
      <c r="Q191" s="3">
        <f>IF(ISNUMBER(P191),SUMIF(A:A,A191,P:P),"")</f>
        <v>0.74139877945972588</v>
      </c>
      <c r="R191" s="3">
        <f>IFERROR(P191*(1/Q191),"")</f>
        <v>0.10553535801050147</v>
      </c>
      <c r="S191" s="7">
        <f>IFERROR(1/R191,"")</f>
        <v>9.4754973011082537</v>
      </c>
    </row>
    <row r="192" spans="1:19" x14ac:dyDescent="0.3">
      <c r="A192" s="1">
        <v>17</v>
      </c>
      <c r="B192" s="5">
        <v>0.77083333333333337</v>
      </c>
      <c r="C192" s="1" t="s">
        <v>30</v>
      </c>
      <c r="D192" s="1">
        <v>9</v>
      </c>
      <c r="E192" s="1">
        <v>9</v>
      </c>
      <c r="F192" s="1" t="s">
        <v>216</v>
      </c>
      <c r="G192" s="1">
        <v>58.95</v>
      </c>
      <c r="H192" s="1">
        <f>1+COUNTIFS(A:A,A192,G:G,"&gt;"&amp;G192)</f>
        <v>5</v>
      </c>
      <c r="I192" s="2">
        <f>AVERAGEIF(A:A,A192,G:G)</f>
        <v>49.682222222222229</v>
      </c>
      <c r="J192" s="2">
        <f>G192-I192</f>
        <v>9.2677777777777735</v>
      </c>
      <c r="K192" s="2">
        <f>90+J192</f>
        <v>99.267777777777781</v>
      </c>
      <c r="L192" s="2">
        <f>EXP(0.06*K192)</f>
        <v>386.08851886808515</v>
      </c>
      <c r="M192" s="2">
        <f>SUMIF(A:A,A192,L:L)</f>
        <v>5576.9233725711347</v>
      </c>
      <c r="N192" s="3">
        <f>L192/M192</f>
        <v>6.9229661782153257E-2</v>
      </c>
      <c r="O192" s="6">
        <f>1/N192</f>
        <v>14.444675508407444</v>
      </c>
      <c r="P192" s="3">
        <f>IF(O192&gt;21,"",N192)</f>
        <v>6.9229661782153257E-2</v>
      </c>
      <c r="Q192" s="3">
        <f>IF(ISNUMBER(P192),SUMIF(A:A,A192,P:P),"")</f>
        <v>0.74139877945972588</v>
      </c>
      <c r="R192" s="3">
        <f>IFERROR(P192*(1/Q192),"")</f>
        <v>9.3377091654510788E-2</v>
      </c>
      <c r="S192" s="7">
        <f>IFERROR(1/R192,"")</f>
        <v>10.709264791625074</v>
      </c>
    </row>
    <row r="193" spans="1:19" x14ac:dyDescent="0.3">
      <c r="A193" s="1">
        <v>17</v>
      </c>
      <c r="B193" s="5">
        <v>0.77083333333333337</v>
      </c>
      <c r="C193" s="1" t="s">
        <v>30</v>
      </c>
      <c r="D193" s="1">
        <v>9</v>
      </c>
      <c r="E193" s="1">
        <v>6</v>
      </c>
      <c r="F193" s="1" t="s">
        <v>213</v>
      </c>
      <c r="G193" s="1">
        <v>54.97</v>
      </c>
      <c r="H193" s="1">
        <f>1+COUNTIFS(A:A,A193,G:G,"&gt;"&amp;G193)</f>
        <v>6</v>
      </c>
      <c r="I193" s="2">
        <f>AVERAGEIF(A:A,A193,G:G)</f>
        <v>49.682222222222229</v>
      </c>
      <c r="J193" s="2">
        <f>G193-I193</f>
        <v>5.2877777777777695</v>
      </c>
      <c r="K193" s="2">
        <f>90+J193</f>
        <v>95.287777777777762</v>
      </c>
      <c r="L193" s="2">
        <f>EXP(0.06*K193)</f>
        <v>304.07265411973447</v>
      </c>
      <c r="M193" s="2">
        <f>SUMIF(A:A,A193,L:L)</f>
        <v>5576.9233725711347</v>
      </c>
      <c r="N193" s="3">
        <f>L193/M193</f>
        <v>5.4523369572414895E-2</v>
      </c>
      <c r="O193" s="6">
        <f>1/N193</f>
        <v>18.340759344887072</v>
      </c>
      <c r="P193" s="3">
        <f>IF(O193&gt;21,"",N193)</f>
        <v>5.4523369572414895E-2</v>
      </c>
      <c r="Q193" s="3">
        <f>IF(ISNUMBER(P193),SUMIF(A:A,A193,P:P),"")</f>
        <v>0.74139877945972588</v>
      </c>
      <c r="R193" s="3">
        <f>IFERROR(P193*(1/Q193),"")</f>
        <v>7.3541218414396786E-2</v>
      </c>
      <c r="S193" s="7">
        <f>IFERROR(1/R193,"")</f>
        <v>13.597816592663838</v>
      </c>
    </row>
    <row r="194" spans="1:19" x14ac:dyDescent="0.3">
      <c r="A194" s="1">
        <v>17</v>
      </c>
      <c r="B194" s="5">
        <v>0.77083333333333337</v>
      </c>
      <c r="C194" s="1" t="s">
        <v>30</v>
      </c>
      <c r="D194" s="1">
        <v>9</v>
      </c>
      <c r="E194" s="1">
        <v>5</v>
      </c>
      <c r="F194" s="1" t="s">
        <v>212</v>
      </c>
      <c r="G194" s="1">
        <v>54.12</v>
      </c>
      <c r="H194" s="1">
        <f>1+COUNTIFS(A:A,A194,G:G,"&gt;"&amp;G194)</f>
        <v>7</v>
      </c>
      <c r="I194" s="2">
        <f>AVERAGEIF(A:A,A194,G:G)</f>
        <v>49.682222222222229</v>
      </c>
      <c r="J194" s="2">
        <f>G194-I194</f>
        <v>4.4377777777777681</v>
      </c>
      <c r="K194" s="2">
        <f>90+J194</f>
        <v>94.437777777777768</v>
      </c>
      <c r="L194" s="2">
        <f>EXP(0.06*K194)</f>
        <v>288.95375750216795</v>
      </c>
      <c r="M194" s="2">
        <f>SUMIF(A:A,A194,L:L)</f>
        <v>5576.9233725711347</v>
      </c>
      <c r="N194" s="3">
        <f>L194/M194</f>
        <v>5.1812395150222637E-2</v>
      </c>
      <c r="O194" s="6">
        <f>1/N194</f>
        <v>19.300400938822513</v>
      </c>
      <c r="P194" s="3">
        <f>IF(O194&gt;21,"",N194)</f>
        <v>5.1812395150222637E-2</v>
      </c>
      <c r="Q194" s="3">
        <f>IF(ISNUMBER(P194),SUMIF(A:A,A194,P:P),"")</f>
        <v>0.74139877945972588</v>
      </c>
      <c r="R194" s="3">
        <f>IFERROR(P194*(1/Q194),"")</f>
        <v>6.9884651264167846E-2</v>
      </c>
      <c r="S194" s="7">
        <f>IFERROR(1/R194,"")</f>
        <v>14.309293699126361</v>
      </c>
    </row>
    <row r="195" spans="1:19" x14ac:dyDescent="0.3">
      <c r="A195" s="1">
        <v>17</v>
      </c>
      <c r="B195" s="5">
        <v>0.77083333333333337</v>
      </c>
      <c r="C195" s="1" t="s">
        <v>30</v>
      </c>
      <c r="D195" s="1">
        <v>9</v>
      </c>
      <c r="E195" s="1">
        <v>11</v>
      </c>
      <c r="F195" s="1" t="s">
        <v>218</v>
      </c>
      <c r="G195" s="1">
        <v>53.12</v>
      </c>
      <c r="H195" s="1">
        <f>1+COUNTIFS(A:A,A195,G:G,"&gt;"&amp;G195)</f>
        <v>8</v>
      </c>
      <c r="I195" s="2">
        <f>AVERAGEIF(A:A,A195,G:G)</f>
        <v>49.682222222222229</v>
      </c>
      <c r="J195" s="2">
        <f>G195-I195</f>
        <v>3.4377777777777681</v>
      </c>
      <c r="K195" s="2">
        <f>90+J195</f>
        <v>93.437777777777768</v>
      </c>
      <c r="L195" s="2">
        <f>EXP(0.06*K195)</f>
        <v>272.12640066144519</v>
      </c>
      <c r="M195" s="2">
        <f>SUMIF(A:A,A195,L:L)</f>
        <v>5576.9233725711347</v>
      </c>
      <c r="N195" s="3">
        <f>L195/M195</f>
        <v>4.8795076152532195E-2</v>
      </c>
      <c r="O195" s="6">
        <f>1/N195</f>
        <v>20.493871079820121</v>
      </c>
      <c r="P195" s="3">
        <f>IF(O195&gt;21,"",N195)</f>
        <v>4.8795076152532195E-2</v>
      </c>
      <c r="Q195" s="3">
        <f>IF(ISNUMBER(P195),SUMIF(A:A,A195,P:P),"")</f>
        <v>0.74139877945972588</v>
      </c>
      <c r="R195" s="3">
        <f>IFERROR(P195*(1/Q195),"")</f>
        <v>6.5814886002496895E-2</v>
      </c>
      <c r="S195" s="7">
        <f>IFERROR(1/R195,"")</f>
        <v>15.194131004983612</v>
      </c>
    </row>
    <row r="196" spans="1:19" x14ac:dyDescent="0.3">
      <c r="A196" s="1">
        <v>17</v>
      </c>
      <c r="B196" s="5">
        <v>0.77083333333333337</v>
      </c>
      <c r="C196" s="1" t="s">
        <v>30</v>
      </c>
      <c r="D196" s="1">
        <v>9</v>
      </c>
      <c r="E196" s="1">
        <v>7</v>
      </c>
      <c r="F196" s="1" t="s">
        <v>214</v>
      </c>
      <c r="G196" s="1">
        <v>51.7</v>
      </c>
      <c r="H196" s="1">
        <f>1+COUNTIFS(A:A,A196,G:G,"&gt;"&amp;G196)</f>
        <v>9</v>
      </c>
      <c r="I196" s="2">
        <f>AVERAGEIF(A:A,A196,G:G)</f>
        <v>49.682222222222229</v>
      </c>
      <c r="J196" s="2">
        <f>G196-I196</f>
        <v>2.0177777777777735</v>
      </c>
      <c r="K196" s="2">
        <f>90+J196</f>
        <v>92.017777777777781</v>
      </c>
      <c r="L196" s="2">
        <f>EXP(0.06*K196)</f>
        <v>249.9014566278027</v>
      </c>
      <c r="M196" s="2">
        <f>SUMIF(A:A,A196,L:L)</f>
        <v>5576.9233725711347</v>
      </c>
      <c r="N196" s="3">
        <f>L196/M196</f>
        <v>4.4809913985350384E-2</v>
      </c>
      <c r="O196" s="6">
        <f>1/N196</f>
        <v>22.316490059028634</v>
      </c>
      <c r="P196" s="3" t="str">
        <f>IF(O196&gt;21,"",N196)</f>
        <v/>
      </c>
      <c r="Q196" s="3" t="str">
        <f>IF(ISNUMBER(P196),SUMIF(A:A,A196,P:P),"")</f>
        <v/>
      </c>
      <c r="R196" s="3" t="str">
        <f>IFERROR(P196*(1/Q196),"")</f>
        <v/>
      </c>
      <c r="S196" s="7" t="str">
        <f>IFERROR(1/R196,"")</f>
        <v/>
      </c>
    </row>
    <row r="197" spans="1:19" x14ac:dyDescent="0.3">
      <c r="A197" s="1">
        <v>17</v>
      </c>
      <c r="B197" s="5">
        <v>0.77083333333333337</v>
      </c>
      <c r="C197" s="1" t="s">
        <v>30</v>
      </c>
      <c r="D197" s="1">
        <v>9</v>
      </c>
      <c r="E197" s="1">
        <v>17</v>
      </c>
      <c r="F197" s="1" t="s">
        <v>224</v>
      </c>
      <c r="G197" s="1">
        <v>48.67</v>
      </c>
      <c r="H197" s="1">
        <f>1+COUNTIFS(A:A,A197,G:G,"&gt;"&amp;G197)</f>
        <v>10</v>
      </c>
      <c r="I197" s="2">
        <f>AVERAGEIF(A:A,A197,G:G)</f>
        <v>49.682222222222229</v>
      </c>
      <c r="J197" s="2">
        <f>G197-I197</f>
        <v>-1.0122222222222277</v>
      </c>
      <c r="K197" s="2">
        <f>90+J197</f>
        <v>88.987777777777779</v>
      </c>
      <c r="L197" s="2">
        <f>EXP(0.06*K197)</f>
        <v>208.35985702126581</v>
      </c>
      <c r="M197" s="2">
        <f>SUMIF(A:A,A197,L:L)</f>
        <v>5576.9233725711347</v>
      </c>
      <c r="N197" s="3">
        <f>L197/M197</f>
        <v>3.7361075830096166E-2</v>
      </c>
      <c r="O197" s="6">
        <f>1/N197</f>
        <v>26.765824532131148</v>
      </c>
      <c r="P197" s="3" t="str">
        <f>IF(O197&gt;21,"",N197)</f>
        <v/>
      </c>
      <c r="Q197" s="3" t="str">
        <f>IF(ISNUMBER(P197),SUMIF(A:A,A197,P:P),"")</f>
        <v/>
      </c>
      <c r="R197" s="3" t="str">
        <f>IFERROR(P197*(1/Q197),"")</f>
        <v/>
      </c>
      <c r="S197" s="7" t="str">
        <f>IFERROR(1/R197,"")</f>
        <v/>
      </c>
    </row>
    <row r="198" spans="1:19" x14ac:dyDescent="0.3">
      <c r="A198" s="1">
        <v>17</v>
      </c>
      <c r="B198" s="5">
        <v>0.77083333333333337</v>
      </c>
      <c r="C198" s="1" t="s">
        <v>30</v>
      </c>
      <c r="D198" s="1">
        <v>9</v>
      </c>
      <c r="E198" s="1">
        <v>13</v>
      </c>
      <c r="F198" s="1" t="s">
        <v>220</v>
      </c>
      <c r="G198" s="1">
        <v>48.59</v>
      </c>
      <c r="H198" s="1">
        <f>1+COUNTIFS(A:A,A198,G:G,"&gt;"&amp;G198)</f>
        <v>11</v>
      </c>
      <c r="I198" s="2">
        <f>AVERAGEIF(A:A,A198,G:G)</f>
        <v>49.682222222222229</v>
      </c>
      <c r="J198" s="2">
        <f>G198-I198</f>
        <v>-1.092222222222226</v>
      </c>
      <c r="K198" s="2">
        <f>90+J198</f>
        <v>88.907777777777767</v>
      </c>
      <c r="L198" s="2">
        <f>EXP(0.06*K198)</f>
        <v>207.36212617723183</v>
      </c>
      <c r="M198" s="2">
        <f>SUMIF(A:A,A198,L:L)</f>
        <v>5576.9233725711347</v>
      </c>
      <c r="N198" s="3">
        <f>L198/M198</f>
        <v>3.7182172377891481E-2</v>
      </c>
      <c r="O198" s="6">
        <f>1/N198</f>
        <v>26.894609326124257</v>
      </c>
      <c r="P198" s="3" t="str">
        <f>IF(O198&gt;21,"",N198)</f>
        <v/>
      </c>
      <c r="Q198" s="3" t="str">
        <f>IF(ISNUMBER(P198),SUMIF(A:A,A198,P:P),"")</f>
        <v/>
      </c>
      <c r="R198" s="3" t="str">
        <f>IFERROR(P198*(1/Q198),"")</f>
        <v/>
      </c>
      <c r="S198" s="7" t="str">
        <f>IFERROR(1/R198,"")</f>
        <v/>
      </c>
    </row>
    <row r="199" spans="1:19" x14ac:dyDescent="0.3">
      <c r="A199" s="1">
        <v>17</v>
      </c>
      <c r="B199" s="5">
        <v>0.77083333333333337</v>
      </c>
      <c r="C199" s="1" t="s">
        <v>30</v>
      </c>
      <c r="D199" s="1">
        <v>9</v>
      </c>
      <c r="E199" s="1">
        <v>4</v>
      </c>
      <c r="F199" s="1" t="s">
        <v>211</v>
      </c>
      <c r="G199" s="1">
        <v>44.92</v>
      </c>
      <c r="H199" s="1">
        <f>1+COUNTIFS(A:A,A199,G:G,"&gt;"&amp;G199)</f>
        <v>12</v>
      </c>
      <c r="I199" s="2">
        <f>AVERAGEIF(A:A,A199,G:G)</f>
        <v>49.682222222222229</v>
      </c>
      <c r="J199" s="2">
        <f>G199-I199</f>
        <v>-4.7622222222222277</v>
      </c>
      <c r="K199" s="2">
        <f>90+J199</f>
        <v>85.237777777777779</v>
      </c>
      <c r="L199" s="2">
        <f>EXP(0.06*K199)</f>
        <v>166.37872516986567</v>
      </c>
      <c r="M199" s="2">
        <f>SUMIF(A:A,A199,L:L)</f>
        <v>5576.9233725711347</v>
      </c>
      <c r="N199" s="3">
        <f>L199/M199</f>
        <v>2.9833425000630756E-2</v>
      </c>
      <c r="O199" s="6">
        <f>1/N199</f>
        <v>33.519450079193298</v>
      </c>
      <c r="P199" s="3" t="str">
        <f>IF(O199&gt;21,"",N199)</f>
        <v/>
      </c>
      <c r="Q199" s="3" t="str">
        <f>IF(ISNUMBER(P199),SUMIF(A:A,A199,P:P),"")</f>
        <v/>
      </c>
      <c r="R199" s="3" t="str">
        <f>IFERROR(P199*(1/Q199),"")</f>
        <v/>
      </c>
      <c r="S199" s="7" t="str">
        <f>IFERROR(1/R199,"")</f>
        <v/>
      </c>
    </row>
    <row r="200" spans="1:19" x14ac:dyDescent="0.3">
      <c r="A200" s="1">
        <v>17</v>
      </c>
      <c r="B200" s="5">
        <v>0.77083333333333337</v>
      </c>
      <c r="C200" s="1" t="s">
        <v>30</v>
      </c>
      <c r="D200" s="1">
        <v>9</v>
      </c>
      <c r="E200" s="1">
        <v>14</v>
      </c>
      <c r="F200" s="1" t="s">
        <v>221</v>
      </c>
      <c r="G200" s="1">
        <v>43.24</v>
      </c>
      <c r="H200" s="1">
        <f>1+COUNTIFS(A:A,A200,G:G,"&gt;"&amp;G200)</f>
        <v>13</v>
      </c>
      <c r="I200" s="2">
        <f>AVERAGEIF(A:A,A200,G:G)</f>
        <v>49.682222222222229</v>
      </c>
      <c r="J200" s="2">
        <f>G200-I200</f>
        <v>-6.4422222222222274</v>
      </c>
      <c r="K200" s="2">
        <f>90+J200</f>
        <v>83.557777777777773</v>
      </c>
      <c r="L200" s="2">
        <f>EXP(0.06*K200)</f>
        <v>150.42530770371542</v>
      </c>
      <c r="M200" s="2">
        <f>SUMIF(A:A,A200,L:L)</f>
        <v>5576.9233725711347</v>
      </c>
      <c r="N200" s="3">
        <f>L200/M200</f>
        <v>2.6972812365245874E-2</v>
      </c>
      <c r="O200" s="6">
        <f>1/N200</f>
        <v>37.074369052019478</v>
      </c>
      <c r="P200" s="3" t="str">
        <f>IF(O200&gt;21,"",N200)</f>
        <v/>
      </c>
      <c r="Q200" s="3" t="str">
        <f>IF(ISNUMBER(P200),SUMIF(A:A,A200,P:P),"")</f>
        <v/>
      </c>
      <c r="R200" s="3" t="str">
        <f>IFERROR(P200*(1/Q200),"")</f>
        <v/>
      </c>
      <c r="S200" s="7" t="str">
        <f>IFERROR(1/R200,"")</f>
        <v/>
      </c>
    </row>
    <row r="201" spans="1:19" x14ac:dyDescent="0.3">
      <c r="A201" s="1">
        <v>17</v>
      </c>
      <c r="B201" s="5">
        <v>0.77083333333333337</v>
      </c>
      <c r="C201" s="1" t="s">
        <v>30</v>
      </c>
      <c r="D201" s="1">
        <v>9</v>
      </c>
      <c r="E201" s="1">
        <v>15</v>
      </c>
      <c r="F201" s="1" t="s">
        <v>222</v>
      </c>
      <c r="G201" s="1">
        <v>42.87</v>
      </c>
      <c r="H201" s="1">
        <f>1+COUNTIFS(A:A,A201,G:G,"&gt;"&amp;G201)</f>
        <v>14</v>
      </c>
      <c r="I201" s="2">
        <f>AVERAGEIF(A:A,A201,G:G)</f>
        <v>49.682222222222229</v>
      </c>
      <c r="J201" s="2">
        <f>G201-I201</f>
        <v>-6.8122222222222319</v>
      </c>
      <c r="K201" s="2">
        <f>90+J201</f>
        <v>83.187777777777768</v>
      </c>
      <c r="L201" s="2">
        <f>EXP(0.06*K201)</f>
        <v>147.12266089090562</v>
      </c>
      <c r="M201" s="2">
        <f>SUMIF(A:A,A201,L:L)</f>
        <v>5576.9233725711347</v>
      </c>
      <c r="N201" s="3">
        <f>L201/M201</f>
        <v>2.6380613657791305E-2</v>
      </c>
      <c r="O201" s="6">
        <f>1/N201</f>
        <v>37.906623893286799</v>
      </c>
      <c r="P201" s="3" t="str">
        <f>IF(O201&gt;21,"",N201)</f>
        <v/>
      </c>
      <c r="Q201" s="3" t="str">
        <f>IF(ISNUMBER(P201),SUMIF(A:A,A201,P:P),"")</f>
        <v/>
      </c>
      <c r="R201" s="3" t="str">
        <f>IFERROR(P201*(1/Q201),"")</f>
        <v/>
      </c>
      <c r="S201" s="7" t="str">
        <f>IFERROR(1/R201,"")</f>
        <v/>
      </c>
    </row>
    <row r="202" spans="1:19" x14ac:dyDescent="0.3">
      <c r="A202" s="1">
        <v>17</v>
      </c>
      <c r="B202" s="5">
        <v>0.77083333333333337</v>
      </c>
      <c r="C202" s="1" t="s">
        <v>30</v>
      </c>
      <c r="D202" s="1">
        <v>9</v>
      </c>
      <c r="E202" s="1">
        <v>8</v>
      </c>
      <c r="F202" s="1" t="s">
        <v>215</v>
      </c>
      <c r="G202" s="1">
        <v>37.69</v>
      </c>
      <c r="H202" s="1">
        <f>1+COUNTIFS(A:A,A202,G:G,"&gt;"&amp;G202)</f>
        <v>15</v>
      </c>
      <c r="I202" s="2">
        <f>AVERAGEIF(A:A,A202,G:G)</f>
        <v>49.682222222222229</v>
      </c>
      <c r="J202" s="2">
        <f>G202-I202</f>
        <v>-11.992222222222232</v>
      </c>
      <c r="K202" s="2">
        <f>90+J202</f>
        <v>78.007777777777761</v>
      </c>
      <c r="L202" s="2">
        <f>EXP(0.06*K202)</f>
        <v>107.82037700872283</v>
      </c>
      <c r="M202" s="2">
        <f>SUMIF(A:A,A202,L:L)</f>
        <v>5576.9233725711347</v>
      </c>
      <c r="N202" s="3">
        <f>L202/M202</f>
        <v>1.9333307955962518E-2</v>
      </c>
      <c r="O202" s="6">
        <f>1/N202</f>
        <v>51.724205825397483</v>
      </c>
      <c r="P202" s="3" t="str">
        <f>IF(O202&gt;21,"",N202)</f>
        <v/>
      </c>
      <c r="Q202" s="3" t="str">
        <f>IF(ISNUMBER(P202),SUMIF(A:A,A202,P:P),"")</f>
        <v/>
      </c>
      <c r="R202" s="3" t="str">
        <f>IFERROR(P202*(1/Q202),"")</f>
        <v/>
      </c>
      <c r="S202" s="7" t="str">
        <f>IFERROR(1/R202,"")</f>
        <v/>
      </c>
    </row>
    <row r="203" spans="1:19" x14ac:dyDescent="0.3">
      <c r="A203" s="1">
        <v>17</v>
      </c>
      <c r="B203" s="5">
        <v>0.77083333333333337</v>
      </c>
      <c r="C203" s="1" t="s">
        <v>30</v>
      </c>
      <c r="D203" s="1">
        <v>9</v>
      </c>
      <c r="E203" s="1">
        <v>18</v>
      </c>
      <c r="F203" s="1" t="s">
        <v>197</v>
      </c>
      <c r="G203" s="1">
        <v>35.799999999999997</v>
      </c>
      <c r="H203" s="1">
        <f>1+COUNTIFS(A:A,A203,G:G,"&gt;"&amp;G203)</f>
        <v>16</v>
      </c>
      <c r="I203" s="2">
        <f>AVERAGEIF(A:A,A203,G:G)</f>
        <v>49.682222222222229</v>
      </c>
      <c r="J203" s="2">
        <f>G203-I203</f>
        <v>-13.882222222222232</v>
      </c>
      <c r="K203" s="2">
        <f>90+J203</f>
        <v>76.117777777777775</v>
      </c>
      <c r="L203" s="2">
        <f>EXP(0.06*K203)</f>
        <v>96.261328665898972</v>
      </c>
      <c r="M203" s="2">
        <f>SUMIF(A:A,A203,L:L)</f>
        <v>5576.9233725711347</v>
      </c>
      <c r="N203" s="3">
        <f>L203/M203</f>
        <v>1.726065112160928E-2</v>
      </c>
      <c r="O203" s="6">
        <f>1/N203</f>
        <v>57.935242011123272</v>
      </c>
      <c r="P203" s="3" t="str">
        <f>IF(O203&gt;21,"",N203)</f>
        <v/>
      </c>
      <c r="Q203" s="3" t="str">
        <f>IF(ISNUMBER(P203),SUMIF(A:A,A203,P:P),"")</f>
        <v/>
      </c>
      <c r="R203" s="3" t="str">
        <f>IFERROR(P203*(1/Q203),"")</f>
        <v/>
      </c>
      <c r="S203" s="7" t="str">
        <f>IFERROR(1/R203,"")</f>
        <v/>
      </c>
    </row>
    <row r="204" spans="1:19" x14ac:dyDescent="0.3">
      <c r="A204" s="1">
        <v>17</v>
      </c>
      <c r="B204" s="5">
        <v>0.77083333333333337</v>
      </c>
      <c r="C204" s="1" t="s">
        <v>30</v>
      </c>
      <c r="D204" s="1">
        <v>9</v>
      </c>
      <c r="E204" s="1">
        <v>16</v>
      </c>
      <c r="F204" s="1" t="s">
        <v>223</v>
      </c>
      <c r="G204" s="1">
        <v>31.69</v>
      </c>
      <c r="H204" s="1">
        <f>1+COUNTIFS(A:A,A204,G:G,"&gt;"&amp;G204)</f>
        <v>17</v>
      </c>
      <c r="I204" s="2">
        <f>AVERAGEIF(A:A,A204,G:G)</f>
        <v>49.682222222222229</v>
      </c>
      <c r="J204" s="2">
        <f>G204-I204</f>
        <v>-17.992222222222228</v>
      </c>
      <c r="K204" s="2">
        <f>90+J204</f>
        <v>72.007777777777775</v>
      </c>
      <c r="L204" s="2">
        <f>EXP(0.06*K204)</f>
        <v>75.22372450703925</v>
      </c>
      <c r="M204" s="2">
        <f>SUMIF(A:A,A204,L:L)</f>
        <v>5576.9233725711347</v>
      </c>
      <c r="N204" s="3">
        <f>L204/M204</f>
        <v>1.3488391265515771E-2</v>
      </c>
      <c r="O204" s="6">
        <f>1/N204</f>
        <v>74.137825654315478</v>
      </c>
      <c r="P204" s="3" t="str">
        <f>IF(O204&gt;21,"",N204)</f>
        <v/>
      </c>
      <c r="Q204" s="3" t="str">
        <f>IF(ISNUMBER(P204),SUMIF(A:A,A204,P:P),"")</f>
        <v/>
      </c>
      <c r="R204" s="3" t="str">
        <f>IFERROR(P204*(1/Q204),"")</f>
        <v/>
      </c>
      <c r="S204" s="7" t="str">
        <f>IFERROR(1/R204,"")</f>
        <v/>
      </c>
    </row>
    <row r="205" spans="1:19" x14ac:dyDescent="0.3">
      <c r="A205" s="1">
        <v>17</v>
      </c>
      <c r="B205" s="5">
        <v>0.77083333333333337</v>
      </c>
      <c r="C205" s="1" t="s">
        <v>30</v>
      </c>
      <c r="D205" s="1">
        <v>9</v>
      </c>
      <c r="E205" s="1">
        <v>1</v>
      </c>
      <c r="F205" s="1" t="s">
        <v>209</v>
      </c>
      <c r="G205" s="1">
        <v>18.13</v>
      </c>
      <c r="H205" s="1">
        <f>1+COUNTIFS(A:A,A205,G:G,"&gt;"&amp;G205)</f>
        <v>18</v>
      </c>
      <c r="I205" s="2">
        <f>AVERAGEIF(A:A,A205,G:G)</f>
        <v>49.682222222222229</v>
      </c>
      <c r="J205" s="2">
        <f>G205-I205</f>
        <v>-31.55222222222223</v>
      </c>
      <c r="K205" s="2">
        <f>90+J205</f>
        <v>58.447777777777773</v>
      </c>
      <c r="L205" s="2">
        <f>EXP(0.06*K205)</f>
        <v>33.343627234028204</v>
      </c>
      <c r="M205" s="2">
        <f>SUMIF(A:A,A205,L:L)</f>
        <v>5576.9233725711347</v>
      </c>
      <c r="N205" s="3">
        <f>L205/M205</f>
        <v>5.9788569801804102E-3</v>
      </c>
      <c r="O205" s="6">
        <f>1/N205</f>
        <v>167.25604966215889</v>
      </c>
      <c r="P205" s="3" t="str">
        <f>IF(O205&gt;21,"",N205)</f>
        <v/>
      </c>
      <c r="Q205" s="3" t="str">
        <f>IF(ISNUMBER(P205),SUMIF(A:A,A205,P:P),"")</f>
        <v/>
      </c>
      <c r="R205" s="3" t="str">
        <f>IFERROR(P205*(1/Q205),"")</f>
        <v/>
      </c>
      <c r="S205" s="7" t="str">
        <f>IFERROR(1/R205,"")</f>
        <v/>
      </c>
    </row>
    <row r="206" spans="1:19" x14ac:dyDescent="0.3">
      <c r="A206" s="1">
        <v>18</v>
      </c>
      <c r="B206" s="5">
        <v>0.83819444444444446</v>
      </c>
      <c r="C206" s="1" t="s">
        <v>157</v>
      </c>
      <c r="D206" s="1">
        <v>6</v>
      </c>
      <c r="E206" s="1">
        <v>1</v>
      </c>
      <c r="F206" s="1" t="s">
        <v>225</v>
      </c>
      <c r="G206" s="1">
        <v>67.25</v>
      </c>
      <c r="H206" s="1">
        <f>1+COUNTIFS(A:A,A206,G:G,"&gt;"&amp;G206)</f>
        <v>1</v>
      </c>
      <c r="I206" s="2">
        <f>AVERAGEIF(A:A,A206,G:G)</f>
        <v>49.593333333333334</v>
      </c>
      <c r="J206" s="2">
        <f>G206-I206</f>
        <v>17.656666666666666</v>
      </c>
      <c r="K206" s="2">
        <f>90+J206</f>
        <v>107.65666666666667</v>
      </c>
      <c r="L206" s="2">
        <f>EXP(0.06*K206)</f>
        <v>638.67773494359824</v>
      </c>
      <c r="M206" s="2">
        <f>SUMIF(A:A,A206,L:L)</f>
        <v>2307.6874436162148</v>
      </c>
      <c r="N206" s="3">
        <f>L206/M206</f>
        <v>0.27676093515626676</v>
      </c>
      <c r="O206" s="6">
        <f>1/N206</f>
        <v>3.6132266984694672</v>
      </c>
      <c r="P206" s="3">
        <f>IF(O206&gt;21,"",N206)</f>
        <v>0.27676093515626676</v>
      </c>
      <c r="Q206" s="3">
        <f>IF(ISNUMBER(P206),SUMIF(A:A,A206,P:P),"")</f>
        <v>0.95888577849919066</v>
      </c>
      <c r="R206" s="3">
        <f>IFERROR(P206*(1/Q206),"")</f>
        <v>0.28862763570176397</v>
      </c>
      <c r="S206" s="7">
        <f>IFERROR(1/R206,"")</f>
        <v>3.4646716956559556</v>
      </c>
    </row>
    <row r="207" spans="1:19" x14ac:dyDescent="0.3">
      <c r="A207" s="1">
        <v>18</v>
      </c>
      <c r="B207" s="5">
        <v>0.83819444444444446</v>
      </c>
      <c r="C207" s="1" t="s">
        <v>157</v>
      </c>
      <c r="D207" s="1">
        <v>6</v>
      </c>
      <c r="E207" s="1">
        <v>8</v>
      </c>
      <c r="F207" s="1" t="s">
        <v>232</v>
      </c>
      <c r="G207" s="1">
        <v>57.59</v>
      </c>
      <c r="H207" s="1">
        <f>1+COUNTIFS(A:A,A207,G:G,"&gt;"&amp;G207)</f>
        <v>2</v>
      </c>
      <c r="I207" s="2">
        <f>AVERAGEIF(A:A,A207,G:G)</f>
        <v>49.593333333333334</v>
      </c>
      <c r="J207" s="2">
        <f>G207-I207</f>
        <v>7.9966666666666697</v>
      </c>
      <c r="K207" s="2">
        <f>90+J207</f>
        <v>97.99666666666667</v>
      </c>
      <c r="L207" s="2">
        <f>EXP(0.06*K207)</f>
        <v>357.73768701621873</v>
      </c>
      <c r="M207" s="2">
        <f>SUMIF(A:A,A207,L:L)</f>
        <v>2307.6874436162148</v>
      </c>
      <c r="N207" s="3">
        <f>L207/M207</f>
        <v>0.15501999111960896</v>
      </c>
      <c r="O207" s="6">
        <f>1/N207</f>
        <v>6.4507809139817898</v>
      </c>
      <c r="P207" s="3">
        <f>IF(O207&gt;21,"",N207)</f>
        <v>0.15501999111960896</v>
      </c>
      <c r="Q207" s="3">
        <f>IF(ISNUMBER(P207),SUMIF(A:A,A207,P:P),"")</f>
        <v>0.95888577849919066</v>
      </c>
      <c r="R207" s="3">
        <f>IFERROR(P207*(1/Q207),"")</f>
        <v>0.16166679556165697</v>
      </c>
      <c r="S207" s="7">
        <f>IFERROR(1/R207,"")</f>
        <v>6.1855620786311496</v>
      </c>
    </row>
    <row r="208" spans="1:19" x14ac:dyDescent="0.3">
      <c r="A208" s="1">
        <v>18</v>
      </c>
      <c r="B208" s="5">
        <v>0.83819444444444446</v>
      </c>
      <c r="C208" s="1" t="s">
        <v>157</v>
      </c>
      <c r="D208" s="1">
        <v>6</v>
      </c>
      <c r="E208" s="1">
        <v>4</v>
      </c>
      <c r="F208" s="1" t="s">
        <v>228</v>
      </c>
      <c r="G208" s="1">
        <v>55.18</v>
      </c>
      <c r="H208" s="1">
        <f>1+COUNTIFS(A:A,A208,G:G,"&gt;"&amp;G208)</f>
        <v>3</v>
      </c>
      <c r="I208" s="2">
        <f>AVERAGEIF(A:A,A208,G:G)</f>
        <v>49.593333333333334</v>
      </c>
      <c r="J208" s="2">
        <f>G208-I208</f>
        <v>5.586666666666666</v>
      </c>
      <c r="K208" s="2">
        <f>90+J208</f>
        <v>95.586666666666673</v>
      </c>
      <c r="L208" s="2">
        <f>EXP(0.06*K208)</f>
        <v>309.57487954403109</v>
      </c>
      <c r="M208" s="2">
        <f>SUMIF(A:A,A208,L:L)</f>
        <v>2307.6874436162148</v>
      </c>
      <c r="N208" s="3">
        <f>L208/M208</f>
        <v>0.13414939722465971</v>
      </c>
      <c r="O208" s="6">
        <f>1/N208</f>
        <v>7.4543756490034925</v>
      </c>
      <c r="P208" s="3">
        <f>IF(O208&gt;21,"",N208)</f>
        <v>0.13414939722465971</v>
      </c>
      <c r="Q208" s="3">
        <f>IF(ISNUMBER(P208),SUMIF(A:A,A208,P:P),"")</f>
        <v>0.95888577849919066</v>
      </c>
      <c r="R208" s="3">
        <f>IFERROR(P208*(1/Q208),"")</f>
        <v>0.13990133155861892</v>
      </c>
      <c r="S208" s="7">
        <f>IFERROR(1/R208,"")</f>
        <v>7.1478947974201246</v>
      </c>
    </row>
    <row r="209" spans="1:19" x14ac:dyDescent="0.3">
      <c r="A209" s="1">
        <v>18</v>
      </c>
      <c r="B209" s="5">
        <v>0.83819444444444446</v>
      </c>
      <c r="C209" s="1" t="s">
        <v>157</v>
      </c>
      <c r="D209" s="1">
        <v>6</v>
      </c>
      <c r="E209" s="1">
        <v>5</v>
      </c>
      <c r="F209" s="1" t="s">
        <v>229</v>
      </c>
      <c r="G209" s="1">
        <v>49.4</v>
      </c>
      <c r="H209" s="1">
        <f>1+COUNTIFS(A:A,A209,G:G,"&gt;"&amp;G209)</f>
        <v>4</v>
      </c>
      <c r="I209" s="2">
        <f>AVERAGEIF(A:A,A209,G:G)</f>
        <v>49.593333333333334</v>
      </c>
      <c r="J209" s="2">
        <f>G209-I209</f>
        <v>-0.19333333333333513</v>
      </c>
      <c r="K209" s="2">
        <f>90+J209</f>
        <v>89.806666666666672</v>
      </c>
      <c r="L209" s="2">
        <f>EXP(0.06*K209)</f>
        <v>218.85294056781868</v>
      </c>
      <c r="M209" s="2">
        <f>SUMIF(A:A,A209,L:L)</f>
        <v>2307.6874436162148</v>
      </c>
      <c r="N209" s="3">
        <f>L209/M209</f>
        <v>9.4836474139179616E-2</v>
      </c>
      <c r="O209" s="6">
        <f>1/N209</f>
        <v>10.54446624125255</v>
      </c>
      <c r="P209" s="3">
        <f>IF(O209&gt;21,"",N209)</f>
        <v>9.4836474139179616E-2</v>
      </c>
      <c r="Q209" s="3">
        <f>IF(ISNUMBER(P209),SUMIF(A:A,A209,P:P),"")</f>
        <v>0.95888577849919066</v>
      </c>
      <c r="R209" s="3">
        <f>IFERROR(P209*(1/Q209),"")</f>
        <v>9.890278515509307E-2</v>
      </c>
      <c r="S209" s="7">
        <f>IFERROR(1/R209,"")</f>
        <v>10.110938720601887</v>
      </c>
    </row>
    <row r="210" spans="1:19" x14ac:dyDescent="0.3">
      <c r="A210" s="1">
        <v>18</v>
      </c>
      <c r="B210" s="5">
        <v>0.83819444444444446</v>
      </c>
      <c r="C210" s="1" t="s">
        <v>157</v>
      </c>
      <c r="D210" s="1">
        <v>6</v>
      </c>
      <c r="E210" s="1">
        <v>2</v>
      </c>
      <c r="F210" s="1" t="s">
        <v>226</v>
      </c>
      <c r="G210" s="1">
        <v>46.51</v>
      </c>
      <c r="H210" s="1">
        <f>1+COUNTIFS(A:A,A210,G:G,"&gt;"&amp;G210)</f>
        <v>5</v>
      </c>
      <c r="I210" s="2">
        <f>AVERAGEIF(A:A,A210,G:G)</f>
        <v>49.593333333333334</v>
      </c>
      <c r="J210" s="2">
        <f>G210-I210</f>
        <v>-3.0833333333333357</v>
      </c>
      <c r="K210" s="2">
        <f>90+J210</f>
        <v>86.916666666666657</v>
      </c>
      <c r="L210" s="2">
        <f>EXP(0.06*K210)</f>
        <v>184.01182097964639</v>
      </c>
      <c r="M210" s="2">
        <f>SUMIF(A:A,A210,L:L)</f>
        <v>2307.6874436162148</v>
      </c>
      <c r="N210" s="3">
        <f>L210/M210</f>
        <v>7.9738623828231436E-2</v>
      </c>
      <c r="O210" s="6">
        <f>1/N210</f>
        <v>12.540973896842578</v>
      </c>
      <c r="P210" s="3">
        <f>IF(O210&gt;21,"",N210)</f>
        <v>7.9738623828231436E-2</v>
      </c>
      <c r="Q210" s="3">
        <f>IF(ISNUMBER(P210),SUMIF(A:A,A210,P:P),"")</f>
        <v>0.95888577849919066</v>
      </c>
      <c r="R210" s="3">
        <f>IFERROR(P210*(1/Q210),"")</f>
        <v>8.3157583120103323E-2</v>
      </c>
      <c r="S210" s="7">
        <f>IFERROR(1/R210,"")</f>
        <v>12.025361518211925</v>
      </c>
    </row>
    <row r="211" spans="1:19" x14ac:dyDescent="0.3">
      <c r="A211" s="1">
        <v>18</v>
      </c>
      <c r="B211" s="5">
        <v>0.83819444444444446</v>
      </c>
      <c r="C211" s="1" t="s">
        <v>157</v>
      </c>
      <c r="D211" s="1">
        <v>6</v>
      </c>
      <c r="E211" s="1">
        <v>9</v>
      </c>
      <c r="F211" s="1" t="s">
        <v>233</v>
      </c>
      <c r="G211" s="1">
        <v>45.8</v>
      </c>
      <c r="H211" s="1">
        <f>1+COUNTIFS(A:A,A211,G:G,"&gt;"&amp;G211)</f>
        <v>6</v>
      </c>
      <c r="I211" s="2">
        <f>AVERAGEIF(A:A,A211,G:G)</f>
        <v>49.593333333333334</v>
      </c>
      <c r="J211" s="2">
        <f>G211-I211</f>
        <v>-3.7933333333333366</v>
      </c>
      <c r="K211" s="2">
        <f>90+J211</f>
        <v>86.206666666666663</v>
      </c>
      <c r="L211" s="2">
        <f>EXP(0.06*K211)</f>
        <v>176.33754013431005</v>
      </c>
      <c r="M211" s="2">
        <f>SUMIF(A:A,A211,L:L)</f>
        <v>2307.6874436162148</v>
      </c>
      <c r="N211" s="3">
        <f>L211/M211</f>
        <v>7.6413095119148317E-2</v>
      </c>
      <c r="O211" s="6">
        <f>1/N211</f>
        <v>13.086762137310815</v>
      </c>
      <c r="P211" s="3">
        <f>IF(O211&gt;21,"",N211)</f>
        <v>7.6413095119148317E-2</v>
      </c>
      <c r="Q211" s="3">
        <f>IF(ISNUMBER(P211),SUMIF(A:A,A211,P:P),"")</f>
        <v>0.95888577849919066</v>
      </c>
      <c r="R211" s="3">
        <f>IFERROR(P211*(1/Q211),"")</f>
        <v>7.9689465453066793E-2</v>
      </c>
      <c r="S211" s="7">
        <f>IFERROR(1/R211,"")</f>
        <v>12.548710100069014</v>
      </c>
    </row>
    <row r="212" spans="1:19" x14ac:dyDescent="0.3">
      <c r="A212" s="1">
        <v>18</v>
      </c>
      <c r="B212" s="5">
        <v>0.83819444444444446</v>
      </c>
      <c r="C212" s="1" t="s">
        <v>157</v>
      </c>
      <c r="D212" s="1">
        <v>6</v>
      </c>
      <c r="E212" s="1">
        <v>6</v>
      </c>
      <c r="F212" s="1" t="s">
        <v>230</v>
      </c>
      <c r="G212" s="1">
        <v>44.8</v>
      </c>
      <c r="H212" s="1">
        <f>1+COUNTIFS(A:A,A212,G:G,"&gt;"&amp;G212)</f>
        <v>7</v>
      </c>
      <c r="I212" s="2">
        <f>AVERAGEIF(A:A,A212,G:G)</f>
        <v>49.593333333333334</v>
      </c>
      <c r="J212" s="2">
        <f>G212-I212</f>
        <v>-4.7933333333333366</v>
      </c>
      <c r="K212" s="2">
        <f>90+J212</f>
        <v>85.206666666666663</v>
      </c>
      <c r="L212" s="2">
        <f>EXP(0.06*K212)</f>
        <v>166.06844123798231</v>
      </c>
      <c r="M212" s="2">
        <f>SUMIF(A:A,A212,L:L)</f>
        <v>2307.6874436162148</v>
      </c>
      <c r="N212" s="3">
        <f>L212/M212</f>
        <v>7.1963142884613585E-2</v>
      </c>
      <c r="O212" s="6">
        <f>1/N212</f>
        <v>13.896002313342677</v>
      </c>
      <c r="P212" s="3">
        <f>IF(O212&gt;21,"",N212)</f>
        <v>7.1963142884613585E-2</v>
      </c>
      <c r="Q212" s="3">
        <f>IF(ISNUMBER(P212),SUMIF(A:A,A212,P:P),"")</f>
        <v>0.95888577849919066</v>
      </c>
      <c r="R212" s="3">
        <f>IFERROR(P212*(1/Q212),"")</f>
        <v>7.5048712263985587E-2</v>
      </c>
      <c r="S212" s="7">
        <f>IFERROR(1/R212,"")</f>
        <v>13.324678996256148</v>
      </c>
    </row>
    <row r="213" spans="1:19" x14ac:dyDescent="0.3">
      <c r="A213" s="1">
        <v>18</v>
      </c>
      <c r="B213" s="5">
        <v>0.83819444444444446</v>
      </c>
      <c r="C213" s="1" t="s">
        <v>157</v>
      </c>
      <c r="D213" s="1">
        <v>6</v>
      </c>
      <c r="E213" s="1">
        <v>7</v>
      </c>
      <c r="F213" s="1" t="s">
        <v>231</v>
      </c>
      <c r="G213" s="1">
        <v>44.34</v>
      </c>
      <c r="H213" s="1">
        <f>1+COUNTIFS(A:A,A213,G:G,"&gt;"&amp;G213)</f>
        <v>8</v>
      </c>
      <c r="I213" s="2">
        <f>AVERAGEIF(A:A,A213,G:G)</f>
        <v>49.593333333333334</v>
      </c>
      <c r="J213" s="2">
        <f>G213-I213</f>
        <v>-5.2533333333333303</v>
      </c>
      <c r="K213" s="2">
        <f>90+J213</f>
        <v>84.74666666666667</v>
      </c>
      <c r="L213" s="2">
        <f>EXP(0.06*K213)</f>
        <v>161.54762648113586</v>
      </c>
      <c r="M213" s="2">
        <f>SUMIF(A:A,A213,L:L)</f>
        <v>2307.6874436162148</v>
      </c>
      <c r="N213" s="3">
        <f>L213/M213</f>
        <v>7.0004119027482312E-2</v>
      </c>
      <c r="O213" s="6">
        <f>1/N213</f>
        <v>14.284873717322528</v>
      </c>
      <c r="P213" s="3">
        <f>IF(O213&gt;21,"",N213)</f>
        <v>7.0004119027482312E-2</v>
      </c>
      <c r="Q213" s="3">
        <f>IF(ISNUMBER(P213),SUMIF(A:A,A213,P:P),"")</f>
        <v>0.95888577849919066</v>
      </c>
      <c r="R213" s="3">
        <f>IFERROR(P213*(1/Q213),"")</f>
        <v>7.3005691185711333E-2</v>
      </c>
      <c r="S213" s="7">
        <f>IFERROR(1/R213,"")</f>
        <v>13.69756225519744</v>
      </c>
    </row>
    <row r="214" spans="1:19" x14ac:dyDescent="0.3">
      <c r="A214" s="1">
        <v>18</v>
      </c>
      <c r="B214" s="5">
        <v>0.83819444444444446</v>
      </c>
      <c r="C214" s="1" t="s">
        <v>157</v>
      </c>
      <c r="D214" s="1">
        <v>6</v>
      </c>
      <c r="E214" s="1">
        <v>3</v>
      </c>
      <c r="F214" s="1" t="s">
        <v>227</v>
      </c>
      <c r="G214" s="1">
        <v>35.47</v>
      </c>
      <c r="H214" s="1">
        <f>1+COUNTIFS(A:A,A214,G:G,"&gt;"&amp;G214)</f>
        <v>9</v>
      </c>
      <c r="I214" s="2">
        <f>AVERAGEIF(A:A,A214,G:G)</f>
        <v>49.593333333333334</v>
      </c>
      <c r="J214" s="2">
        <f>G214-I214</f>
        <v>-14.123333333333335</v>
      </c>
      <c r="K214" s="2">
        <f>90+J214</f>
        <v>75.876666666666665</v>
      </c>
      <c r="L214" s="2">
        <f>EXP(0.06*K214)</f>
        <v>94.878772711473133</v>
      </c>
      <c r="M214" s="2">
        <f>SUMIF(A:A,A214,L:L)</f>
        <v>2307.6874436162148</v>
      </c>
      <c r="N214" s="3">
        <f>L214/M214</f>
        <v>4.1114221500809171E-2</v>
      </c>
      <c r="O214" s="6">
        <f>1/N214</f>
        <v>24.322484130711779</v>
      </c>
      <c r="P214" s="3" t="str">
        <f>IF(O214&gt;21,"",N214)</f>
        <v/>
      </c>
      <c r="Q214" s="3" t="str">
        <f>IF(ISNUMBER(P214),SUMIF(A:A,A214,P:P),"")</f>
        <v/>
      </c>
      <c r="R214" s="3" t="str">
        <f>IFERROR(P214*(1/Q214),"")</f>
        <v/>
      </c>
      <c r="S214" s="7" t="str">
        <f>IFERROR(1/R214,"")</f>
        <v/>
      </c>
    </row>
    <row r="215" spans="1:19" x14ac:dyDescent="0.3">
      <c r="A215" s="1">
        <v>19</v>
      </c>
      <c r="B215" s="5">
        <v>0.86319444444444438</v>
      </c>
      <c r="C215" s="1" t="s">
        <v>157</v>
      </c>
      <c r="D215" s="1">
        <v>7</v>
      </c>
      <c r="E215" s="1">
        <v>5</v>
      </c>
      <c r="F215" s="1" t="s">
        <v>238</v>
      </c>
      <c r="G215" s="1">
        <v>65.64</v>
      </c>
      <c r="H215" s="1">
        <f>1+COUNTIFS(A:A,A215,G:G,"&gt;"&amp;G215)</f>
        <v>1</v>
      </c>
      <c r="I215" s="2">
        <f>AVERAGEIF(A:A,A215,G:G)</f>
        <v>50.45</v>
      </c>
      <c r="J215" s="2">
        <f>G215-I215</f>
        <v>15.189999999999998</v>
      </c>
      <c r="K215" s="2">
        <f>90+J215</f>
        <v>105.19</v>
      </c>
      <c r="L215" s="2">
        <f>EXP(0.06*K215)</f>
        <v>550.81555103606775</v>
      </c>
      <c r="M215" s="2">
        <f>SUMIF(A:A,A215,L:L)</f>
        <v>3181.0662858822075</v>
      </c>
      <c r="N215" s="3">
        <f>L215/M215</f>
        <v>0.17315437703408612</v>
      </c>
      <c r="O215" s="6">
        <f>1/N215</f>
        <v>5.7751933108982056</v>
      </c>
      <c r="P215" s="3">
        <f>IF(O215&gt;21,"",N215)</f>
        <v>0.17315437703408612</v>
      </c>
      <c r="Q215" s="3">
        <f>IF(ISNUMBER(P215),SUMIF(A:A,A215,P:P),"")</f>
        <v>0.93356991732660011</v>
      </c>
      <c r="R215" s="3">
        <f>IFERROR(P215*(1/Q215),"")</f>
        <v>0.18547553195580294</v>
      </c>
      <c r="S215" s="7">
        <f>IFERROR(1/R215,"")</f>
        <v>5.3915467418003713</v>
      </c>
    </row>
    <row r="216" spans="1:19" x14ac:dyDescent="0.3">
      <c r="A216" s="1">
        <v>19</v>
      </c>
      <c r="B216" s="5">
        <v>0.86319444444444438</v>
      </c>
      <c r="C216" s="1" t="s">
        <v>157</v>
      </c>
      <c r="D216" s="1">
        <v>7</v>
      </c>
      <c r="E216" s="1">
        <v>2</v>
      </c>
      <c r="F216" s="1" t="s">
        <v>235</v>
      </c>
      <c r="G216" s="1">
        <v>63.12</v>
      </c>
      <c r="H216" s="1">
        <f>1+COUNTIFS(A:A,A216,G:G,"&gt;"&amp;G216)</f>
        <v>2</v>
      </c>
      <c r="I216" s="2">
        <f>AVERAGEIF(A:A,A216,G:G)</f>
        <v>50.45</v>
      </c>
      <c r="J216" s="2">
        <f>G216-I216</f>
        <v>12.669999999999995</v>
      </c>
      <c r="K216" s="2">
        <f>90+J216</f>
        <v>102.66999999999999</v>
      </c>
      <c r="L216" s="2">
        <f>EXP(0.06*K216)</f>
        <v>473.5227699189939</v>
      </c>
      <c r="M216" s="2">
        <f>SUMIF(A:A,A216,L:L)</f>
        <v>3181.0662858822075</v>
      </c>
      <c r="N216" s="3">
        <f>L216/M216</f>
        <v>0.14885661830453542</v>
      </c>
      <c r="O216" s="6">
        <f>1/N216</f>
        <v>6.7178739607947389</v>
      </c>
      <c r="P216" s="3">
        <f>IF(O216&gt;21,"",N216)</f>
        <v>0.14885661830453542</v>
      </c>
      <c r="Q216" s="3">
        <f>IF(ISNUMBER(P216),SUMIF(A:A,A216,P:P),"")</f>
        <v>0.93356991732660011</v>
      </c>
      <c r="R216" s="3">
        <f>IFERROR(P216*(1/Q216),"")</f>
        <v>0.15944881635732852</v>
      </c>
      <c r="S216" s="7">
        <f>IFERROR(1/R216,"")</f>
        <v>6.271605038189664</v>
      </c>
    </row>
    <row r="217" spans="1:19" x14ac:dyDescent="0.3">
      <c r="A217" s="1">
        <v>19</v>
      </c>
      <c r="B217" s="5">
        <v>0.86319444444444438</v>
      </c>
      <c r="C217" s="1" t="s">
        <v>157</v>
      </c>
      <c r="D217" s="1">
        <v>7</v>
      </c>
      <c r="E217" s="1">
        <v>3</v>
      </c>
      <c r="F217" s="1" t="s">
        <v>236</v>
      </c>
      <c r="G217" s="1">
        <v>61.91</v>
      </c>
      <c r="H217" s="1">
        <f>1+COUNTIFS(A:A,A217,G:G,"&gt;"&amp;G217)</f>
        <v>3</v>
      </c>
      <c r="I217" s="2">
        <f>AVERAGEIF(A:A,A217,G:G)</f>
        <v>50.45</v>
      </c>
      <c r="J217" s="2">
        <f>G217-I217</f>
        <v>11.459999999999994</v>
      </c>
      <c r="K217" s="2">
        <f>90+J217</f>
        <v>101.46</v>
      </c>
      <c r="L217" s="2">
        <f>EXP(0.06*K217)</f>
        <v>440.36327003645908</v>
      </c>
      <c r="M217" s="2">
        <f>SUMIF(A:A,A217,L:L)</f>
        <v>3181.0662858822075</v>
      </c>
      <c r="N217" s="3">
        <f>L217/M217</f>
        <v>0.13843259789675613</v>
      </c>
      <c r="O217" s="6">
        <f>1/N217</f>
        <v>7.223732091958615</v>
      </c>
      <c r="P217" s="3">
        <f>IF(O217&gt;21,"",N217)</f>
        <v>0.13843259789675613</v>
      </c>
      <c r="Q217" s="3">
        <f>IF(ISNUMBER(P217),SUMIF(A:A,A217,P:P),"")</f>
        <v>0.93356991732660011</v>
      </c>
      <c r="R217" s="3">
        <f>IFERROR(P217*(1/Q217),"")</f>
        <v>0.14828305339269718</v>
      </c>
      <c r="S217" s="7">
        <f>IFERROR(1/R217,"")</f>
        <v>6.7438589718793125</v>
      </c>
    </row>
    <row r="218" spans="1:19" x14ac:dyDescent="0.3">
      <c r="A218" s="1">
        <v>19</v>
      </c>
      <c r="B218" s="5">
        <v>0.86319444444444438</v>
      </c>
      <c r="C218" s="1" t="s">
        <v>157</v>
      </c>
      <c r="D218" s="1">
        <v>7</v>
      </c>
      <c r="E218" s="1">
        <v>8</v>
      </c>
      <c r="F218" s="1" t="s">
        <v>241</v>
      </c>
      <c r="G218" s="1">
        <v>57.42</v>
      </c>
      <c r="H218" s="1">
        <f>1+COUNTIFS(A:A,A218,G:G,"&gt;"&amp;G218)</f>
        <v>4</v>
      </c>
      <c r="I218" s="2">
        <f>AVERAGEIF(A:A,A218,G:G)</f>
        <v>50.45</v>
      </c>
      <c r="J218" s="2">
        <f>G218-I218</f>
        <v>6.9699999999999989</v>
      </c>
      <c r="K218" s="2">
        <f>90+J218</f>
        <v>96.97</v>
      </c>
      <c r="L218" s="2">
        <f>EXP(0.06*K218)</f>
        <v>336.36604950087451</v>
      </c>
      <c r="M218" s="2">
        <f>SUMIF(A:A,A218,L:L)</f>
        <v>3181.0662858822075</v>
      </c>
      <c r="N218" s="3">
        <f>L218/M218</f>
        <v>0.10574003157170611</v>
      </c>
      <c r="O218" s="6">
        <f>1/N218</f>
        <v>9.4571562457106335</v>
      </c>
      <c r="P218" s="3">
        <f>IF(O218&gt;21,"",N218)</f>
        <v>0.10574003157170611</v>
      </c>
      <c r="Q218" s="3">
        <f>IF(ISNUMBER(P218),SUMIF(A:A,A218,P:P),"")</f>
        <v>0.93356991732660011</v>
      </c>
      <c r="R218" s="3">
        <f>IFERROR(P218*(1/Q218),"")</f>
        <v>0.11326418044243174</v>
      </c>
      <c r="S218" s="7">
        <f>IFERROR(1/R218,"")</f>
        <v>8.8289165744528155</v>
      </c>
    </row>
    <row r="219" spans="1:19" x14ac:dyDescent="0.3">
      <c r="A219" s="1">
        <v>19</v>
      </c>
      <c r="B219" s="5">
        <v>0.86319444444444438</v>
      </c>
      <c r="C219" s="1" t="s">
        <v>157</v>
      </c>
      <c r="D219" s="1">
        <v>7</v>
      </c>
      <c r="E219" s="1">
        <v>6</v>
      </c>
      <c r="F219" s="1" t="s">
        <v>239</v>
      </c>
      <c r="G219" s="1">
        <v>56.46</v>
      </c>
      <c r="H219" s="1">
        <f>1+COUNTIFS(A:A,A219,G:G,"&gt;"&amp;G219)</f>
        <v>5</v>
      </c>
      <c r="I219" s="2">
        <f>AVERAGEIF(A:A,A219,G:G)</f>
        <v>50.45</v>
      </c>
      <c r="J219" s="2">
        <f>G219-I219</f>
        <v>6.009999999999998</v>
      </c>
      <c r="K219" s="2">
        <f>90+J219</f>
        <v>96.009999999999991</v>
      </c>
      <c r="L219" s="2">
        <f>EXP(0.06*K219)</f>
        <v>317.53879504932644</v>
      </c>
      <c r="M219" s="2">
        <f>SUMIF(A:A,A219,L:L)</f>
        <v>3181.0662858822075</v>
      </c>
      <c r="N219" s="3">
        <f>L219/M219</f>
        <v>9.9821495848290115E-2</v>
      </c>
      <c r="O219" s="6">
        <f>1/N219</f>
        <v>10.017882335882963</v>
      </c>
      <c r="P219" s="3">
        <f>IF(O219&gt;21,"",N219)</f>
        <v>9.9821495848290115E-2</v>
      </c>
      <c r="Q219" s="3">
        <f>IF(ISNUMBER(P219),SUMIF(A:A,A219,P:P),"")</f>
        <v>0.93356991732660011</v>
      </c>
      <c r="R219" s="3">
        <f>IFERROR(P219*(1/Q219),"")</f>
        <v>0.10692449916782029</v>
      </c>
      <c r="S219" s="7">
        <f>IFERROR(1/R219,"")</f>
        <v>9.3523935840978645</v>
      </c>
    </row>
    <row r="220" spans="1:19" x14ac:dyDescent="0.3">
      <c r="A220" s="1">
        <v>19</v>
      </c>
      <c r="B220" s="5">
        <v>0.86319444444444438</v>
      </c>
      <c r="C220" s="1" t="s">
        <v>157</v>
      </c>
      <c r="D220" s="1">
        <v>7</v>
      </c>
      <c r="E220" s="1">
        <v>10</v>
      </c>
      <c r="F220" s="1" t="s">
        <v>243</v>
      </c>
      <c r="G220" s="1">
        <v>55.85</v>
      </c>
      <c r="H220" s="1">
        <f>1+COUNTIFS(A:A,A220,G:G,"&gt;"&amp;G220)</f>
        <v>6</v>
      </c>
      <c r="I220" s="2">
        <f>AVERAGEIF(A:A,A220,G:G)</f>
        <v>50.45</v>
      </c>
      <c r="J220" s="2">
        <f>G220-I220</f>
        <v>5.3999999999999986</v>
      </c>
      <c r="K220" s="2">
        <f>90+J220</f>
        <v>95.4</v>
      </c>
      <c r="L220" s="2">
        <f>EXP(0.06*K220)</f>
        <v>306.12698514369401</v>
      </c>
      <c r="M220" s="2">
        <f>SUMIF(A:A,A220,L:L)</f>
        <v>3181.0662858822075</v>
      </c>
      <c r="N220" s="3">
        <f>L220/M220</f>
        <v>9.6234079277853088E-2</v>
      </c>
      <c r="O220" s="6">
        <f>1/N220</f>
        <v>10.391329220418237</v>
      </c>
      <c r="P220" s="3">
        <f>IF(O220&gt;21,"",N220)</f>
        <v>9.6234079277853088E-2</v>
      </c>
      <c r="Q220" s="3">
        <f>IF(ISNUMBER(P220),SUMIF(A:A,A220,P:P),"")</f>
        <v>0.93356991732660011</v>
      </c>
      <c r="R220" s="3">
        <f>IFERROR(P220*(1/Q220),"")</f>
        <v>0.10308181261177737</v>
      </c>
      <c r="S220" s="7">
        <f>IFERROR(1/R220,"")</f>
        <v>9.7010323612193385</v>
      </c>
    </row>
    <row r="221" spans="1:19" x14ac:dyDescent="0.3">
      <c r="A221" s="1">
        <v>19</v>
      </c>
      <c r="B221" s="5">
        <v>0.86319444444444438</v>
      </c>
      <c r="C221" s="1" t="s">
        <v>157</v>
      </c>
      <c r="D221" s="1">
        <v>7</v>
      </c>
      <c r="E221" s="1">
        <v>1</v>
      </c>
      <c r="F221" s="1" t="s">
        <v>234</v>
      </c>
      <c r="G221" s="1">
        <v>54.1</v>
      </c>
      <c r="H221" s="1">
        <f>1+COUNTIFS(A:A,A221,G:G,"&gt;"&amp;G221)</f>
        <v>7</v>
      </c>
      <c r="I221" s="2">
        <f>AVERAGEIF(A:A,A221,G:G)</f>
        <v>50.45</v>
      </c>
      <c r="J221" s="2">
        <f>G221-I221</f>
        <v>3.6499999999999986</v>
      </c>
      <c r="K221" s="2">
        <f>90+J221</f>
        <v>93.65</v>
      </c>
      <c r="L221" s="2">
        <f>EXP(0.06*K221)</f>
        <v>275.61363175026906</v>
      </c>
      <c r="M221" s="2">
        <f>SUMIF(A:A,A221,L:L)</f>
        <v>3181.0662858822075</v>
      </c>
      <c r="N221" s="3">
        <f>L221/M221</f>
        <v>8.6641901482361894E-2</v>
      </c>
      <c r="O221" s="6">
        <f>1/N221</f>
        <v>11.541759620817819</v>
      </c>
      <c r="P221" s="3">
        <f>IF(O221&gt;21,"",N221)</f>
        <v>8.6641901482361894E-2</v>
      </c>
      <c r="Q221" s="3">
        <f>IF(ISNUMBER(P221),SUMIF(A:A,A221,P:P),"")</f>
        <v>0.93356991732660011</v>
      </c>
      <c r="R221" s="3">
        <f>IFERROR(P221*(1/Q221),"")</f>
        <v>9.2807083727025341E-2</v>
      </c>
      <c r="S221" s="7">
        <f>IFERROR(1/R221,"")</f>
        <v>10.775039575010382</v>
      </c>
    </row>
    <row r="222" spans="1:19" x14ac:dyDescent="0.3">
      <c r="A222" s="1">
        <v>19</v>
      </c>
      <c r="B222" s="5">
        <v>0.86319444444444438</v>
      </c>
      <c r="C222" s="1" t="s">
        <v>157</v>
      </c>
      <c r="D222" s="1">
        <v>7</v>
      </c>
      <c r="E222" s="1">
        <v>7</v>
      </c>
      <c r="F222" s="1" t="s">
        <v>240</v>
      </c>
      <c r="G222" s="1">
        <v>53.72</v>
      </c>
      <c r="H222" s="1">
        <f>1+COUNTIFS(A:A,A222,G:G,"&gt;"&amp;G222)</f>
        <v>8</v>
      </c>
      <c r="I222" s="2">
        <f>AVERAGEIF(A:A,A222,G:G)</f>
        <v>50.45</v>
      </c>
      <c r="J222" s="2">
        <f>G222-I222</f>
        <v>3.269999999999996</v>
      </c>
      <c r="K222" s="2">
        <f>90+J222</f>
        <v>93.27</v>
      </c>
      <c r="L222" s="2">
        <f>EXP(0.06*K222)</f>
        <v>269.4007370858028</v>
      </c>
      <c r="M222" s="2">
        <f>SUMIF(A:A,A222,L:L)</f>
        <v>3181.0662858822075</v>
      </c>
      <c r="N222" s="3">
        <f>L222/M222</f>
        <v>8.4688815911011323E-2</v>
      </c>
      <c r="O222" s="6">
        <f>1/N222</f>
        <v>11.807934604384744</v>
      </c>
      <c r="P222" s="3">
        <f>IF(O222&gt;21,"",N222)</f>
        <v>8.4688815911011323E-2</v>
      </c>
      <c r="Q222" s="3">
        <f>IF(ISNUMBER(P222),SUMIF(A:A,A222,P:P),"")</f>
        <v>0.93356991732660011</v>
      </c>
      <c r="R222" s="3">
        <f>IFERROR(P222*(1/Q222),"")</f>
        <v>9.0715022345116747E-2</v>
      </c>
      <c r="S222" s="7">
        <f>IFERROR(1/R222,"")</f>
        <v>11.023532532413368</v>
      </c>
    </row>
    <row r="223" spans="1:19" x14ac:dyDescent="0.3">
      <c r="A223" s="1">
        <v>19</v>
      </c>
      <c r="B223" s="5">
        <v>0.86319444444444438</v>
      </c>
      <c r="C223" s="1" t="s">
        <v>157</v>
      </c>
      <c r="D223" s="1">
        <v>7</v>
      </c>
      <c r="E223" s="1">
        <v>9</v>
      </c>
      <c r="F223" s="1" t="s">
        <v>242</v>
      </c>
      <c r="G223" s="1">
        <v>38.9</v>
      </c>
      <c r="H223" s="1">
        <f>1+COUNTIFS(A:A,A223,G:G,"&gt;"&amp;G223)</f>
        <v>9</v>
      </c>
      <c r="I223" s="2">
        <f>AVERAGEIF(A:A,A223,G:G)</f>
        <v>50.45</v>
      </c>
      <c r="J223" s="2">
        <f>G223-I223</f>
        <v>-11.550000000000004</v>
      </c>
      <c r="K223" s="2">
        <f>90+J223</f>
        <v>78.449999999999989</v>
      </c>
      <c r="L223" s="2">
        <f>EXP(0.06*K223)</f>
        <v>110.71950266134139</v>
      </c>
      <c r="M223" s="2">
        <f>SUMIF(A:A,A223,L:L)</f>
        <v>3181.0662858822075</v>
      </c>
      <c r="N223" s="3">
        <f>L223/M223</f>
        <v>3.48057829391114E-2</v>
      </c>
      <c r="O223" s="6">
        <f>1/N223</f>
        <v>28.730857793067941</v>
      </c>
      <c r="P223" s="3" t="str">
        <f>IF(O223&gt;21,"",N223)</f>
        <v/>
      </c>
      <c r="Q223" s="3" t="str">
        <f>IF(ISNUMBER(P223),SUMIF(A:A,A223,P:P),"")</f>
        <v/>
      </c>
      <c r="R223" s="3" t="str">
        <f>IFERROR(P223*(1/Q223),"")</f>
        <v/>
      </c>
      <c r="S223" s="7" t="str">
        <f>IFERROR(1/R223,"")</f>
        <v/>
      </c>
    </row>
    <row r="224" spans="1:19" x14ac:dyDescent="0.3">
      <c r="A224" s="1">
        <v>19</v>
      </c>
      <c r="B224" s="5">
        <v>0.86319444444444438</v>
      </c>
      <c r="C224" s="1" t="s">
        <v>157</v>
      </c>
      <c r="D224" s="1">
        <v>7</v>
      </c>
      <c r="E224" s="1">
        <v>4</v>
      </c>
      <c r="F224" s="1" t="s">
        <v>237</v>
      </c>
      <c r="G224" s="1">
        <v>31.88</v>
      </c>
      <c r="H224" s="1">
        <f>1+COUNTIFS(A:A,A224,G:G,"&gt;"&amp;G224)</f>
        <v>10</v>
      </c>
      <c r="I224" s="2">
        <f>AVERAGEIF(A:A,A224,G:G)</f>
        <v>50.45</v>
      </c>
      <c r="J224" s="2">
        <f>G224-I224</f>
        <v>-18.570000000000004</v>
      </c>
      <c r="K224" s="2">
        <f>90+J224</f>
        <v>71.429999999999993</v>
      </c>
      <c r="L224" s="2">
        <f>EXP(0.06*K224)</f>
        <v>72.660651996141738</v>
      </c>
      <c r="M224" s="2">
        <f>SUMIF(A:A,A224,L:L)</f>
        <v>3181.0662858822075</v>
      </c>
      <c r="N224" s="3">
        <f>L224/M224</f>
        <v>2.2841602615643296E-2</v>
      </c>
      <c r="O224" s="6">
        <f>1/N224</f>
        <v>43.77976523044579</v>
      </c>
      <c r="P224" s="3" t="str">
        <f>IF(O224&gt;21,"",N224)</f>
        <v/>
      </c>
      <c r="Q224" s="3" t="str">
        <f>IF(ISNUMBER(P224),SUMIF(A:A,A224,P:P),"")</f>
        <v/>
      </c>
      <c r="R224" s="3" t="str">
        <f>IFERROR(P224*(1/Q224),"")</f>
        <v/>
      </c>
      <c r="S224" s="7" t="str">
        <f>IFERROR(1/R224,"")</f>
        <v/>
      </c>
    </row>
    <row r="225" spans="1:19" x14ac:dyDescent="0.3">
      <c r="A225" s="1">
        <v>19</v>
      </c>
      <c r="B225" s="5">
        <v>0.86319444444444438</v>
      </c>
      <c r="C225" s="1" t="s">
        <v>157</v>
      </c>
      <c r="D225" s="1">
        <v>7</v>
      </c>
      <c r="E225" s="1">
        <v>11</v>
      </c>
      <c r="F225" s="1" t="s">
        <v>244</v>
      </c>
      <c r="G225" s="1">
        <v>15.95</v>
      </c>
      <c r="H225" s="1">
        <f>1+COUNTIFS(A:A,A225,G:G,"&gt;"&amp;G225)</f>
        <v>11</v>
      </c>
      <c r="I225" s="2">
        <f>AVERAGEIF(A:A,A225,G:G)</f>
        <v>50.45</v>
      </c>
      <c r="J225" s="2">
        <f>G225-I225</f>
        <v>-34.5</v>
      </c>
      <c r="K225" s="2">
        <f>90+J225</f>
        <v>55.5</v>
      </c>
      <c r="L225" s="2">
        <f>EXP(0.06*K225)</f>
        <v>27.938341703236507</v>
      </c>
      <c r="M225" s="2">
        <f>SUMIF(A:A,A225,L:L)</f>
        <v>3181.0662858822075</v>
      </c>
      <c r="N225" s="3">
        <f>L225/M225</f>
        <v>8.7826971186450286E-3</v>
      </c>
      <c r="O225" s="6">
        <f>1/N225</f>
        <v>113.86023979775787</v>
      </c>
      <c r="P225" s="3" t="str">
        <f>IF(O225&gt;21,"",N225)</f>
        <v/>
      </c>
      <c r="Q225" s="3" t="str">
        <f>IF(ISNUMBER(P225),SUMIF(A:A,A225,P:P),"")</f>
        <v/>
      </c>
      <c r="R225" s="3" t="str">
        <f>IFERROR(P225*(1/Q225),"")</f>
        <v/>
      </c>
      <c r="S225" s="7" t="str">
        <f>IFERROR(1/R225,"")</f>
        <v/>
      </c>
    </row>
  </sheetData>
  <autoFilter ref="A1:S79" xr:uid="{00000000-0009-0000-0000-000000000000}"/>
  <sortState xmlns:xlrd2="http://schemas.microsoft.com/office/spreadsheetml/2017/richdata2" ref="A2:T225">
    <sortCondition ref="B2:B225"/>
    <sortCondition ref="H2:H22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92:G1048576 G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9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6" fitToHeight="0" orientation="portrait" r:id="rId1"/>
  <rowBreaks count="6" manualBreakCount="6">
    <brk id="35" max="16383" man="1"/>
    <brk id="68" max="16383" man="1"/>
    <brk id="108" max="16383" man="1"/>
    <brk id="143" max="16383" man="1"/>
    <brk id="169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2022-11-29T22:48:41Z</cp:lastPrinted>
  <dcterms:created xsi:type="dcterms:W3CDTF">2016-03-11T05:58:01Z</dcterms:created>
  <dcterms:modified xsi:type="dcterms:W3CDTF">2022-11-29T22:48:49Z</dcterms:modified>
</cp:coreProperties>
</file>